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<sst xmlns="http://schemas.openxmlformats.org/spreadsheetml/2006/main" count="298" uniqueCount="224">
  <si>
    <t>НАИМЕНОВАНИЕ НА ПРИХОДНИТЕ</t>
  </si>
  <si>
    <t>пара-</t>
  </si>
  <si>
    <t>ПАРАГРАФИ</t>
  </si>
  <si>
    <t>граф</t>
  </si>
  <si>
    <t>Имуществени данъци</t>
  </si>
  <si>
    <t xml:space="preserve">     -данък върху недвижимите имоти</t>
  </si>
  <si>
    <t xml:space="preserve">     -данък върху превозните средства</t>
  </si>
  <si>
    <t>ВСИЧКО ДАНЪЧНИ ПРИХОДИ</t>
  </si>
  <si>
    <t>Приходи и доходи от собственост</t>
  </si>
  <si>
    <t xml:space="preserve">     -приходи от наеми на имущество</t>
  </si>
  <si>
    <t xml:space="preserve">     -приходи от наеми на земя</t>
  </si>
  <si>
    <t>Общински такси</t>
  </si>
  <si>
    <t xml:space="preserve">     -за ползване на детски градини</t>
  </si>
  <si>
    <t xml:space="preserve">     -за ползване на пазари,тържища,панаири</t>
  </si>
  <si>
    <t xml:space="preserve">     -за битови отпадъци</t>
  </si>
  <si>
    <t xml:space="preserve">     -за технически услуги</t>
  </si>
  <si>
    <t xml:space="preserve">     -за административни услуги</t>
  </si>
  <si>
    <t xml:space="preserve">     -други общински такси</t>
  </si>
  <si>
    <t>Глоби и административни наказания</t>
  </si>
  <si>
    <t xml:space="preserve">     -глоби,санкции,нак.лихви</t>
  </si>
  <si>
    <t>Приходи от продажба на общинско имущество</t>
  </si>
  <si>
    <t>Приходи от  концесии</t>
  </si>
  <si>
    <t>ВСИЧКО НЕДАНЪЧНИ ПРИХОДИ</t>
  </si>
  <si>
    <t>ВСИЧКО СОБСТВЕНИ ПРИХОДИ</t>
  </si>
  <si>
    <t>ВЗАИМООТНОШЕНИЯ С ЦБ</t>
  </si>
  <si>
    <t>ПОЛУЧЕНИ СУБСИДИИ</t>
  </si>
  <si>
    <t>ВСИЧКО ВЗАИМООТНОШЕНИЯ</t>
  </si>
  <si>
    <t>ДЪРЖАВЕН  ХАРАКТЕР</t>
  </si>
  <si>
    <t>ОБЩИНСКИ ХАРАКТЕР</t>
  </si>
  <si>
    <t>ОБЩО ПРИХОДИ С ОБЩИНСКИ ХАРАКТЕР:</t>
  </si>
  <si>
    <t>Други неданъчни приходи</t>
  </si>
  <si>
    <t xml:space="preserve">     -приходи от продажба на НДА</t>
  </si>
  <si>
    <t>№ на</t>
  </si>
  <si>
    <t>дейн.</t>
  </si>
  <si>
    <t>ОБЩО РАЗХОДИ С ДЪРЖАВЕН ХАРАКТЕР</t>
  </si>
  <si>
    <t>ОБЩО РАЗХОДИ С ОБЩИНСКИ ХАРАКТЕР</t>
  </si>
  <si>
    <t>ДОФИНАНСИРАНЕ</t>
  </si>
  <si>
    <t xml:space="preserve">       Предоставени трансфери</t>
  </si>
  <si>
    <t>Внесен данък в/у прих.от стоп.дейност</t>
  </si>
  <si>
    <t xml:space="preserve">     -за притежаване на куче</t>
  </si>
  <si>
    <t>Патентен данък</t>
  </si>
  <si>
    <t xml:space="preserve">     -приходи от продажба на сгради</t>
  </si>
  <si>
    <t>ОБЩО ПРИХОДИ ПО БЮДЖЕТА:</t>
  </si>
  <si>
    <t>СОБСТВЕНИ ПРИХОДИ</t>
  </si>
  <si>
    <t>НАИМЕНОВАНИЕ НА РАЗХОДИТЕ</t>
  </si>
  <si>
    <t>ПРЕХОДЕН ОСТАТЪК - лева</t>
  </si>
  <si>
    <t>ПРЕХОДЕН ОСТАТЪК - валута</t>
  </si>
  <si>
    <t xml:space="preserve">     -туристически данък</t>
  </si>
  <si>
    <t xml:space="preserve">     -за други по образованието</t>
  </si>
  <si>
    <t>КАПИТАЛОВИ РАЗХОДИ</t>
  </si>
  <si>
    <t>Приюти за безстопанствени животни</t>
  </si>
  <si>
    <t>ОБЩО РАЗХОДИ ПО БЮДЖЕТА:</t>
  </si>
  <si>
    <t>Функция "ОБЩИ ДЪРЖАВНИ СЛУЖБИ"</t>
  </si>
  <si>
    <t>Общинска администрация</t>
  </si>
  <si>
    <t>Функция "ОТБРАНА И СИГУРНОСТ"</t>
  </si>
  <si>
    <t>Други дейности по вътрешната сигурност</t>
  </si>
  <si>
    <t>Отбранително-мобилизационна подготовка</t>
  </si>
  <si>
    <t>Общообразователни училища</t>
  </si>
  <si>
    <t>Други дейности по образованието</t>
  </si>
  <si>
    <t>Функция "ОБРАЗОВАНИЕ"</t>
  </si>
  <si>
    <t>Функция "ЗДРАВЕОПАЗВАНЕ"</t>
  </si>
  <si>
    <t>Детски ясли,млечни кухни и яслени групи</t>
  </si>
  <si>
    <t>Ф-я "СОЦИАЛНО ОСИГ.,ПОДП. И ГРИЖИ"</t>
  </si>
  <si>
    <t>Програми за временна заетост</t>
  </si>
  <si>
    <t>Домове за стари хора</t>
  </si>
  <si>
    <t>Др.дейн по соц.осиг.подпомагане и грижи</t>
  </si>
  <si>
    <t>Ф-я "ПОЧИВНО ДЕЛО,КУЛТУРА,РЕЛ.ДЕЙНОСТИ"</t>
  </si>
  <si>
    <t>Читалища</t>
  </si>
  <si>
    <t>Музеи</t>
  </si>
  <si>
    <t>Ф-я "ИКОНОМИЧЕСКИ ДЕЙНОСТИ И УСЛУГИ"</t>
  </si>
  <si>
    <t>Други дейности по икономиката</t>
  </si>
  <si>
    <t>ПО ФУНКЦИИ И ДЕЙНОСТИ</t>
  </si>
  <si>
    <t>Общински съвет</t>
  </si>
  <si>
    <t>Целодневни детски градини-издръжка</t>
  </si>
  <si>
    <t>Проф.училища и проф.паралелки към средни у-ща</t>
  </si>
  <si>
    <t>Здравен кабинет в детско заведение и училища</t>
  </si>
  <si>
    <t>Извънучилищни дейности</t>
  </si>
  <si>
    <t>Многопрофилни болници за активно лечение</t>
  </si>
  <si>
    <t>Пенсионерски клубове</t>
  </si>
  <si>
    <t>Осветление на улици и площади</t>
  </si>
  <si>
    <t>Озеленяване</t>
  </si>
  <si>
    <t>Чистота</t>
  </si>
  <si>
    <t>Водоснабдяване и канализация</t>
  </si>
  <si>
    <t>Др.дейн. по жил.стр.,благоустр. и рег.развитие</t>
  </si>
  <si>
    <t>Спортни бази</t>
  </si>
  <si>
    <t>Обредни домове и зали</t>
  </si>
  <si>
    <t>Други дейности по културата</t>
  </si>
  <si>
    <t>Разходи по лихви</t>
  </si>
  <si>
    <t>У-ние,контрол и регулир.дейн по транспорта</t>
  </si>
  <si>
    <t>Радиотранслационни възли</t>
  </si>
  <si>
    <t>КАПИТАЛОВИ РАЗХОДИ-дофинансиране</t>
  </si>
  <si>
    <t xml:space="preserve">     -приходи от продажба на земи </t>
  </si>
  <si>
    <t xml:space="preserve">       а/обща изравнителна субсидия</t>
  </si>
  <si>
    <t xml:space="preserve">        б/целева субсидия за капиталови разходи</t>
  </si>
  <si>
    <t xml:space="preserve">       б/целева субсидия за капиталови разходи</t>
  </si>
  <si>
    <t>Други данъци</t>
  </si>
  <si>
    <t>ВИДОВЕ ПРИХОДИ</t>
  </si>
  <si>
    <t>Собствени приходи</t>
  </si>
  <si>
    <t xml:space="preserve"> - данъчни приходи</t>
  </si>
  <si>
    <t xml:space="preserve"> - неданъчни приходи</t>
  </si>
  <si>
    <t>Взаимоотношения с ЦБ</t>
  </si>
  <si>
    <t xml:space="preserve"> - обща допълваща субсидия</t>
  </si>
  <si>
    <t xml:space="preserve"> - обща изравнителна субсидия</t>
  </si>
  <si>
    <t xml:space="preserve"> - целева субсидия за кап.разходи</t>
  </si>
  <si>
    <t>Трансфери м/у бюдж. сметки</t>
  </si>
  <si>
    <t xml:space="preserve">  - получени трансфери</t>
  </si>
  <si>
    <t xml:space="preserve">  - предоставени трансфери</t>
  </si>
  <si>
    <t>Преходен остатък</t>
  </si>
  <si>
    <t>Остатък от предходен период-валута</t>
  </si>
  <si>
    <t>ОБЩО ПРИХОДИ</t>
  </si>
  <si>
    <t>РАЗХОДИТЕ ПО ПАРАГРАФИ</t>
  </si>
  <si>
    <t>Други възнагр.и плащания за персонала</t>
  </si>
  <si>
    <t>Осигурителни вноски от работодателя</t>
  </si>
  <si>
    <t>Издръжка</t>
  </si>
  <si>
    <t>Стипендии</t>
  </si>
  <si>
    <t>Текущи трансфери,обезщетения и помощи</t>
  </si>
  <si>
    <t>Субсидии за нефинансови предприятия</t>
  </si>
  <si>
    <t>Субсидии за организ.с нестопанска цел</t>
  </si>
  <si>
    <t>Разходи за членски внос в организации</t>
  </si>
  <si>
    <t>Капиталови разходи</t>
  </si>
  <si>
    <t>50-55</t>
  </si>
  <si>
    <t>Резерв</t>
  </si>
  <si>
    <t>ОБЩО РАЗХОДИ</t>
  </si>
  <si>
    <t xml:space="preserve">     -прих. от продажби и услуги</t>
  </si>
  <si>
    <t>ВСИЧКО СОБСТВЕНИ ПРИХОДИ:</t>
  </si>
  <si>
    <t>ВРЕМ. БЕЗЛ. ЗАЕМ м/у бюдж. и извънб.сметка</t>
  </si>
  <si>
    <t>Ф-я"Жил.стр. ,БКС и опазване на околн. среда"</t>
  </si>
  <si>
    <t>Изграждане,ремонт и подд. на уличната мрежа снег.</t>
  </si>
  <si>
    <t>Служби и дейн. по подд.,ремонт и изгр.пътища снег</t>
  </si>
  <si>
    <t>АКТ.БЮДЖЕТ</t>
  </si>
  <si>
    <t>Приходи от общ.такси</t>
  </si>
  <si>
    <t>Помощи и дарения</t>
  </si>
  <si>
    <t>Текущи помощи и дарения</t>
  </si>
  <si>
    <t xml:space="preserve">      капиталови разходи</t>
  </si>
  <si>
    <t>ОБЩО ПРИХОДИ С ДЪРЖ. ХАРАКТЕР:</t>
  </si>
  <si>
    <t>ПОЛУЧЕНИ СУБСИДИИ И ТРАНСФЕРИ ОТ ЦБ</t>
  </si>
  <si>
    <t>ПЪРВ.Б-Т</t>
  </si>
  <si>
    <t>Данъчни приходи</t>
  </si>
  <si>
    <t>Неданъчни приходи</t>
  </si>
  <si>
    <t>Внесен ДДС и др.д-ци в/упродажбите</t>
  </si>
  <si>
    <t xml:space="preserve">        а/обща субсидия</t>
  </si>
  <si>
    <t>СЪБР.СРЕД. И ИЗВ.ПЛАЩ. ЗА СМЕТКА НА СЕС</t>
  </si>
  <si>
    <r>
      <t xml:space="preserve">     -</t>
    </r>
    <r>
      <rPr>
        <sz val="10"/>
        <rFont val="Arial"/>
        <family val="2"/>
      </rPr>
      <t xml:space="preserve"> прих.от прод.на усл., стоки и прод.</t>
    </r>
  </si>
  <si>
    <t xml:space="preserve">     - приходи от дивиденти</t>
  </si>
  <si>
    <t xml:space="preserve">     - приходи от наеми на земя</t>
  </si>
  <si>
    <t xml:space="preserve">     - приходи от наеми на имущество</t>
  </si>
  <si>
    <t xml:space="preserve">     -за откупуване на гробни места</t>
  </si>
  <si>
    <t xml:space="preserve">    - други неданъчни приходи</t>
  </si>
  <si>
    <t xml:space="preserve">    -внесен ДДС / - /</t>
  </si>
  <si>
    <t xml:space="preserve">    -внесен данък в/у прих.от стоп.д/ост / - /</t>
  </si>
  <si>
    <t>ТРАНСФЕРИ М/У БЮДЖЕТНИ  И СМЕТКИ ЗА СЕС</t>
  </si>
  <si>
    <t>ВРЕМ. БЕЗЛ. ЗАЕМ м/у бюдж. и сметки за СЕС</t>
  </si>
  <si>
    <t xml:space="preserve">       Получени трасф. От ПУДООС</t>
  </si>
  <si>
    <t>Целодневни детски градини  и ОДЗ</t>
  </si>
  <si>
    <t>Ф-я " ИКОНОМИЧЕСКИ ДЕЙНОСТИ И УСЛУГИ"</t>
  </si>
  <si>
    <t>Други р-ди некласиф. в др.ф-ции</t>
  </si>
  <si>
    <t xml:space="preserve"> Получени трансф. от ПУДООС</t>
  </si>
  <si>
    <t>Събр.ср. и изв.плащ.за сметка на СЕС.</t>
  </si>
  <si>
    <t>Лихви за ФЛАГ</t>
  </si>
  <si>
    <t>ОТЧЕТ</t>
  </si>
  <si>
    <t xml:space="preserve">                                                      Кмет на Община Тутракан:……………………..</t>
  </si>
  <si>
    <t xml:space="preserve">                              </t>
  </si>
  <si>
    <t xml:space="preserve">                                         / д-р Д.Стефанов / </t>
  </si>
  <si>
    <t>БЮДЖЕТ</t>
  </si>
  <si>
    <t>Получени трасф. от ПУДООС</t>
  </si>
  <si>
    <t>ТРАНСФЕРИ М/У БЮДЖЕТНИ СМЕТКИ</t>
  </si>
  <si>
    <t>Спорт за всички</t>
  </si>
  <si>
    <t>Домашен социален патронаж</t>
  </si>
  <si>
    <t>Пл.данъци, мита и такси държ. и общ.</t>
  </si>
  <si>
    <t>Заеми</t>
  </si>
  <si>
    <t xml:space="preserve"> - получени целеви трансфери</t>
  </si>
  <si>
    <t xml:space="preserve">  - получени трансфери от МТСП</t>
  </si>
  <si>
    <t xml:space="preserve">     -данък върху наследствата</t>
  </si>
  <si>
    <t>ПРЕДОСТАВЕНА ВРЕМ.ФИНАНСОВА ПОМОЩ</t>
  </si>
  <si>
    <t xml:space="preserve">      капиталови разходи </t>
  </si>
  <si>
    <r>
      <t xml:space="preserve">    </t>
    </r>
    <r>
      <rPr>
        <sz val="10"/>
        <rFont val="Arial"/>
        <family val="2"/>
      </rPr>
      <t xml:space="preserve"> -приходи от общ.такси</t>
    </r>
  </si>
  <si>
    <t>Възст.краткосрочен заем  от ФЛАГ</t>
  </si>
  <si>
    <t>Събр.ср. и изв.плащ.за сметка на СЕС</t>
  </si>
  <si>
    <t>Заплати и възнаграждения на персонала</t>
  </si>
  <si>
    <t xml:space="preserve">    -внесен данък в/у прих.от стоп.дейност</t>
  </si>
  <si>
    <t xml:space="preserve">       а/ получени трансф.м/у бюджети</t>
  </si>
  <si>
    <t xml:space="preserve">       б/ получен трансф. от МТСП</t>
  </si>
  <si>
    <t xml:space="preserve">     -данък при придоб.на имущ.по дарение</t>
  </si>
  <si>
    <t>Трансфери м/у бюдж.и сметки за СЕС</t>
  </si>
  <si>
    <t xml:space="preserve"> Получени трансфери   от ПУДООС</t>
  </si>
  <si>
    <t>Врем. безл. заем м/у бюдж.и сметки СЕС</t>
  </si>
  <si>
    <t xml:space="preserve"> Други дейности по транспорта</t>
  </si>
  <si>
    <t xml:space="preserve"> Други дейности  по икономиката</t>
  </si>
  <si>
    <t>Музей и етнографски комплекси</t>
  </si>
  <si>
    <t>Ф-ция " ДР.РАЗХОДИ НЕКЛАСИФ. В ДР.Ф-ЦИИ "</t>
  </si>
  <si>
    <t xml:space="preserve"> Резерв</t>
  </si>
  <si>
    <t>Др.дейности по опозване на околната среда</t>
  </si>
  <si>
    <t>ИЗПЪЛНЕНИЕ</t>
  </si>
  <si>
    <t xml:space="preserve">     -наказ.лихви за данъци</t>
  </si>
  <si>
    <t>Помощи и дарения от страната</t>
  </si>
  <si>
    <t>Други приходи</t>
  </si>
  <si>
    <t xml:space="preserve">     -реализирани курсови разлики от валутни операции</t>
  </si>
  <si>
    <t xml:space="preserve">Наличност в банка - лева </t>
  </si>
  <si>
    <t xml:space="preserve">Наличност  в касата в лева </t>
  </si>
  <si>
    <t xml:space="preserve"> Наличност в банка -лева </t>
  </si>
  <si>
    <t xml:space="preserve"> Наличност в банка - валута </t>
  </si>
  <si>
    <t xml:space="preserve"> Наличност в касата в лева </t>
  </si>
  <si>
    <t xml:space="preserve">     - Предоставени трансфери</t>
  </si>
  <si>
    <t xml:space="preserve">     - Получени трансфери</t>
  </si>
  <si>
    <t>Държавни и общински служби и дейности по изборите</t>
  </si>
  <si>
    <t xml:space="preserve"> Други дейности по културата</t>
  </si>
  <si>
    <t>Наличност в банката в лева</t>
  </si>
  <si>
    <t>Наличност в банката във валута</t>
  </si>
  <si>
    <t xml:space="preserve"> Приложение № 1  </t>
  </si>
  <si>
    <t>2016 г.</t>
  </si>
  <si>
    <t>Предоставена временна фин.помощ</t>
  </si>
  <si>
    <t>Разходи за лихви по заеми от страната</t>
  </si>
  <si>
    <t xml:space="preserve">     -приходи от дивиденти</t>
  </si>
  <si>
    <t>Наличност в банка - валута</t>
  </si>
  <si>
    <t xml:space="preserve">        в/възстановен.трансфер </t>
  </si>
  <si>
    <t xml:space="preserve">        в/получ.от общините целеви трансф.чрез СЕБРА</t>
  </si>
  <si>
    <t xml:space="preserve">     -реализирани курсови разлики</t>
  </si>
  <si>
    <t>ПОЛУЧЕНИ КРАТК. ЗАЕМИ ОТ ДРУГИ ЛИЦА</t>
  </si>
  <si>
    <t>Център за настаняване от семеен тип</t>
  </si>
  <si>
    <t>Центрове за социална рехабилитация и интеграция</t>
  </si>
  <si>
    <t>Музеи, худ. галерии, паметници на културата и етногр. комплекси с национален и регионален харакер</t>
  </si>
  <si>
    <t>Други служби и дейности по социалното осигуряване, подпомагане и заетостта</t>
  </si>
  <si>
    <t xml:space="preserve">  -възстановен.трансфер </t>
  </si>
  <si>
    <t xml:space="preserve">    за изпълнение на Бюджета на Община Тутракан към 31.12.2016 г.           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</si>
</sst>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56">
    <font>
      <sz val="10"/>
      <name val="Times NR Cyrillic"/>
      <family val="0"/>
    </font>
    <font>
      <b/>
      <sz val="10"/>
      <name val="Times NR Cyrill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R Cyrillic"/>
      <family val="0"/>
    </font>
    <font>
      <sz val="11"/>
      <name val="Times New Roman"/>
      <family val="1"/>
    </font>
    <font>
      <u val="single"/>
      <sz val="10"/>
      <color indexed="12"/>
      <name val="Times NR Cyrillic"/>
      <family val="0"/>
    </font>
    <font>
      <u val="single"/>
      <sz val="10"/>
      <color indexed="36"/>
      <name val="Times NR Cyrillic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name val="Times NR Cyrillic"/>
      <family val="0"/>
    </font>
    <font>
      <b/>
      <sz val="11"/>
      <name val="Times NR Cyrillic"/>
      <family val="1"/>
    </font>
    <font>
      <b/>
      <sz val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4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1" fillId="0" borderId="15" xfId="0" applyFont="1" applyFill="1" applyBorder="1" applyAlignment="1">
      <alignment/>
    </xf>
    <xf numFmtId="0" fontId="9" fillId="0" borderId="19" xfId="0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3" fontId="11" fillId="0" borderId="21" xfId="0" applyNumberFormat="1" applyFont="1" applyFill="1" applyBorder="1" applyAlignment="1">
      <alignment horizontal="right"/>
    </xf>
    <xf numFmtId="0" fontId="18" fillId="0" borderId="0" xfId="0" applyFont="1" applyBorder="1" applyAlignment="1" applyProtection="1">
      <alignment horizontal="left"/>
      <protection locked="0"/>
    </xf>
    <xf numFmtId="1" fontId="18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1" fillId="0" borderId="19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25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3" fontId="9" fillId="0" borderId="27" xfId="0" applyNumberFormat="1" applyFont="1" applyFill="1" applyBorder="1" applyAlignment="1">
      <alignment horizontal="right"/>
    </xf>
    <xf numFmtId="3" fontId="11" fillId="0" borderId="27" xfId="0" applyNumberFormat="1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/>
    </xf>
    <xf numFmtId="0" fontId="9" fillId="0" borderId="29" xfId="0" applyFont="1" applyBorder="1" applyAlignment="1">
      <alignment/>
    </xf>
    <xf numFmtId="3" fontId="9" fillId="0" borderId="30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0" fontId="9" fillId="0" borderId="31" xfId="0" applyFont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" fontId="11" fillId="0" borderId="19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9" fillId="0" borderId="34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3" fontId="13" fillId="0" borderId="14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32" xfId="0" applyFont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38" xfId="0" applyFont="1" applyFill="1" applyBorder="1" applyAlignment="1">
      <alignment/>
    </xf>
    <xf numFmtId="3" fontId="13" fillId="0" borderId="39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 horizontal="left"/>
    </xf>
    <xf numFmtId="3" fontId="11" fillId="0" borderId="40" xfId="0" applyNumberFormat="1" applyFont="1" applyFill="1" applyBorder="1" applyAlignment="1">
      <alignment horizontal="right"/>
    </xf>
    <xf numFmtId="0" fontId="11" fillId="0" borderId="4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9" fillId="0" borderId="33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center"/>
    </xf>
    <xf numFmtId="3" fontId="11" fillId="0" borderId="42" xfId="0" applyNumberFormat="1" applyFont="1" applyFill="1" applyBorder="1" applyAlignment="1">
      <alignment horizontal="right"/>
    </xf>
    <xf numFmtId="0" fontId="11" fillId="0" borderId="40" xfId="0" applyFont="1" applyFill="1" applyBorder="1" applyAlignment="1">
      <alignment/>
    </xf>
    <xf numFmtId="3" fontId="13" fillId="0" borderId="40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left"/>
    </xf>
    <xf numFmtId="3" fontId="13" fillId="0" borderId="43" xfId="0" applyNumberFormat="1" applyFont="1" applyFill="1" applyBorder="1" applyAlignment="1">
      <alignment horizontal="right"/>
    </xf>
    <xf numFmtId="0" fontId="11" fillId="0" borderId="44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right"/>
    </xf>
    <xf numFmtId="0" fontId="11" fillId="0" borderId="45" xfId="0" applyFont="1" applyFill="1" applyBorder="1" applyAlignment="1">
      <alignment/>
    </xf>
    <xf numFmtId="3" fontId="13" fillId="0" borderId="4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/>
    </xf>
    <xf numFmtId="3" fontId="9" fillId="0" borderId="49" xfId="0" applyNumberFormat="1" applyFont="1" applyFill="1" applyBorder="1" applyAlignment="1">
      <alignment horizontal="right"/>
    </xf>
    <xf numFmtId="3" fontId="9" fillId="0" borderId="50" xfId="0" applyNumberFormat="1" applyFont="1" applyFill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0" fontId="11" fillId="0" borderId="51" xfId="0" applyFont="1" applyFill="1" applyBorder="1" applyAlignment="1">
      <alignment/>
    </xf>
    <xf numFmtId="3" fontId="13" fillId="0" borderId="52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13" fillId="0" borderId="33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 horizontal="right"/>
    </xf>
    <xf numFmtId="0" fontId="9" fillId="0" borderId="49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3" fontId="13" fillId="0" borderId="26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right"/>
    </xf>
    <xf numFmtId="3" fontId="13" fillId="0" borderId="53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left"/>
    </xf>
    <xf numFmtId="3" fontId="9" fillId="0" borderId="40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/>
    </xf>
    <xf numFmtId="0" fontId="11" fillId="0" borderId="40" xfId="0" applyFont="1" applyBorder="1" applyAlignment="1">
      <alignment/>
    </xf>
    <xf numFmtId="0" fontId="11" fillId="0" borderId="14" xfId="0" applyFont="1" applyFill="1" applyBorder="1" applyAlignment="1">
      <alignment horizontal="left"/>
    </xf>
    <xf numFmtId="0" fontId="11" fillId="0" borderId="55" xfId="0" applyFont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11" fillId="0" borderId="26" xfId="0" applyFont="1" applyBorder="1" applyAlignment="1">
      <alignment/>
    </xf>
    <xf numFmtId="3" fontId="9" fillId="0" borderId="5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13" fillId="0" borderId="26" xfId="0" applyNumberFormat="1" applyFont="1" applyBorder="1" applyAlignment="1">
      <alignment horizontal="right"/>
    </xf>
    <xf numFmtId="0" fontId="9" fillId="0" borderId="40" xfId="0" applyFont="1" applyBorder="1" applyAlignment="1">
      <alignment horizontal="center"/>
    </xf>
    <xf numFmtId="3" fontId="11" fillId="0" borderId="1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51" xfId="0" applyFont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11" fillId="0" borderId="35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43" xfId="0" applyFont="1" applyFill="1" applyBorder="1" applyAlignment="1">
      <alignment horizontal="center"/>
    </xf>
    <xf numFmtId="3" fontId="9" fillId="0" borderId="59" xfId="0" applyNumberFormat="1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1" fontId="9" fillId="0" borderId="20" xfId="0" applyNumberFormat="1" applyFont="1" applyFill="1" applyBorder="1" applyAlignment="1">
      <alignment horizontal="right"/>
    </xf>
    <xf numFmtId="1" fontId="9" fillId="0" borderId="54" xfId="0" applyNumberFormat="1" applyFont="1" applyFill="1" applyBorder="1" applyAlignment="1">
      <alignment horizontal="left"/>
    </xf>
    <xf numFmtId="1" fontId="9" fillId="0" borderId="21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3" fontId="13" fillId="0" borderId="3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3" fontId="13" fillId="0" borderId="61" xfId="0" applyNumberFormat="1" applyFont="1" applyFill="1" applyBorder="1" applyAlignment="1">
      <alignment horizontal="right"/>
    </xf>
    <xf numFmtId="3" fontId="9" fillId="0" borderId="62" xfId="0" applyNumberFormat="1" applyFont="1" applyFill="1" applyBorder="1" applyAlignment="1">
      <alignment horizontal="right"/>
    </xf>
    <xf numFmtId="0" fontId="11" fillId="0" borderId="37" xfId="0" applyFont="1" applyFill="1" applyBorder="1" applyAlignment="1">
      <alignment/>
    </xf>
    <xf numFmtId="1" fontId="11" fillId="0" borderId="42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horizontal="left"/>
    </xf>
    <xf numFmtId="1" fontId="11" fillId="0" borderId="14" xfId="0" applyNumberFormat="1" applyFont="1" applyFill="1" applyBorder="1" applyAlignment="1">
      <alignment/>
    </xf>
    <xf numFmtId="0" fontId="9" fillId="0" borderId="48" xfId="0" applyFont="1" applyFill="1" applyBorder="1" applyAlignment="1">
      <alignment horizontal="left"/>
    </xf>
    <xf numFmtId="3" fontId="9" fillId="0" borderId="51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1" fontId="9" fillId="0" borderId="43" xfId="0" applyNumberFormat="1" applyFont="1" applyFill="1" applyBorder="1" applyAlignment="1">
      <alignment horizontal="left"/>
    </xf>
    <xf numFmtId="3" fontId="9" fillId="0" borderId="63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0" fontId="9" fillId="0" borderId="52" xfId="0" applyFont="1" applyFill="1" applyBorder="1" applyAlignment="1">
      <alignment/>
    </xf>
    <xf numFmtId="3" fontId="9" fillId="0" borderId="55" xfId="0" applyNumberFormat="1" applyFont="1" applyFill="1" applyBorder="1" applyAlignment="1">
      <alignment horizontal="right"/>
    </xf>
    <xf numFmtId="3" fontId="10" fillId="0" borderId="64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3" fontId="10" fillId="0" borderId="52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17" xfId="0" applyNumberFormat="1" applyFont="1" applyFill="1" applyBorder="1" applyAlignment="1">
      <alignment/>
    </xf>
    <xf numFmtId="3" fontId="9" fillId="0" borderId="4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65" xfId="0" applyFont="1" applyFill="1" applyBorder="1" applyAlignment="1">
      <alignment/>
    </xf>
    <xf numFmtId="3" fontId="11" fillId="0" borderId="17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left"/>
    </xf>
    <xf numFmtId="3" fontId="13" fillId="0" borderId="32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/>
    </xf>
    <xf numFmtId="3" fontId="10" fillId="0" borderId="61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12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10" fillId="0" borderId="16" xfId="0" applyFont="1" applyFill="1" applyBorder="1" applyAlignment="1">
      <alignment horizontal="right"/>
    </xf>
    <xf numFmtId="0" fontId="14" fillId="0" borderId="13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10" fillId="0" borderId="57" xfId="0" applyFont="1" applyFill="1" applyBorder="1" applyAlignment="1">
      <alignment horizontal="right"/>
    </xf>
    <xf numFmtId="0" fontId="9" fillId="0" borderId="68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0" fontId="9" fillId="0" borderId="34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29" xfId="0" applyFont="1" applyFill="1" applyBorder="1" applyAlignment="1">
      <alignment/>
    </xf>
    <xf numFmtId="0" fontId="9" fillId="0" borderId="69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right"/>
    </xf>
    <xf numFmtId="0" fontId="14" fillId="0" borderId="57" xfId="0" applyFont="1" applyFill="1" applyBorder="1" applyAlignment="1">
      <alignment/>
    </xf>
    <xf numFmtId="0" fontId="9" fillId="0" borderId="70" xfId="0" applyFont="1" applyFill="1" applyBorder="1" applyAlignment="1">
      <alignment horizontal="left"/>
    </xf>
    <xf numFmtId="0" fontId="10" fillId="0" borderId="67" xfId="0" applyFont="1" applyFill="1" applyBorder="1" applyAlignment="1">
      <alignment horizontal="right"/>
    </xf>
    <xf numFmtId="1" fontId="9" fillId="0" borderId="50" xfId="0" applyNumberFormat="1" applyFont="1" applyFill="1" applyBorder="1" applyAlignment="1">
      <alignment horizontal="center"/>
    </xf>
    <xf numFmtId="1" fontId="9" fillId="0" borderId="5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9" fillId="0" borderId="48" xfId="0" applyNumberFormat="1" applyFont="1" applyFill="1" applyBorder="1" applyAlignment="1">
      <alignment horizontal="center"/>
    </xf>
    <xf numFmtId="1" fontId="9" fillId="0" borderId="4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1" fontId="9" fillId="0" borderId="71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right"/>
    </xf>
    <xf numFmtId="1" fontId="11" fillId="0" borderId="21" xfId="0" applyNumberFormat="1" applyFont="1" applyFill="1" applyBorder="1" applyAlignment="1">
      <alignment horizontal="center"/>
    </xf>
    <xf numFmtId="3" fontId="11" fillId="0" borderId="37" xfId="0" applyNumberFormat="1" applyFont="1" applyFill="1" applyBorder="1" applyAlignment="1">
      <alignment horizontal="right"/>
    </xf>
    <xf numFmtId="1" fontId="11" fillId="0" borderId="32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 horizontal="right"/>
    </xf>
    <xf numFmtId="1" fontId="12" fillId="0" borderId="61" xfId="0" applyNumberFormat="1" applyFont="1" applyFill="1" applyBorder="1" applyAlignment="1">
      <alignment/>
    </xf>
    <xf numFmtId="1" fontId="11" fillId="0" borderId="40" xfId="0" applyNumberFormat="1" applyFont="1" applyFill="1" applyBorder="1" applyAlignment="1">
      <alignment/>
    </xf>
    <xf numFmtId="1" fontId="11" fillId="0" borderId="48" xfId="0" applyNumberFormat="1" applyFont="1" applyFill="1" applyBorder="1" applyAlignment="1">
      <alignment/>
    </xf>
    <xf numFmtId="1" fontId="11" fillId="0" borderId="32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1" fontId="9" fillId="0" borderId="21" xfId="0" applyNumberFormat="1" applyFont="1" applyFill="1" applyBorder="1" applyAlignment="1">
      <alignment horizontal="right"/>
    </xf>
    <xf numFmtId="1" fontId="9" fillId="0" borderId="38" xfId="0" applyNumberFormat="1" applyFont="1" applyFill="1" applyBorder="1" applyAlignment="1">
      <alignment horizontal="center"/>
    </xf>
    <xf numFmtId="1" fontId="9" fillId="0" borderId="39" xfId="0" applyNumberFormat="1" applyFont="1" applyFill="1" applyBorder="1" applyAlignment="1">
      <alignment horizontal="right"/>
    </xf>
    <xf numFmtId="3" fontId="9" fillId="0" borderId="65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/>
      <protection locked="0"/>
    </xf>
    <xf numFmtId="1" fontId="18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27" xfId="0" applyNumberFormat="1" applyFont="1" applyBorder="1" applyAlignment="1">
      <alignment horizontal="right"/>
    </xf>
    <xf numFmtId="3" fontId="21" fillId="0" borderId="19" xfId="0" applyNumberFormat="1" applyFont="1" applyFill="1" applyBorder="1" applyAlignment="1">
      <alignment/>
    </xf>
    <xf numFmtId="0" fontId="15" fillId="0" borderId="53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I15" sqref="I15"/>
    </sheetView>
  </sheetViews>
  <sheetFormatPr defaultColWidth="9.125" defaultRowHeight="12.75"/>
  <cols>
    <col min="1" max="1" width="52.375" style="1" customWidth="1"/>
    <col min="2" max="2" width="10.50390625" style="1" customWidth="1"/>
    <col min="3" max="3" width="15.625" style="1" customWidth="1"/>
    <col min="4" max="4" width="18.00390625" style="1" customWidth="1"/>
    <col min="5" max="5" width="17.875" style="12" customWidth="1"/>
    <col min="6" max="16384" width="9.125" style="1" customWidth="1"/>
  </cols>
  <sheetData>
    <row r="1" spans="1:5" ht="12.75">
      <c r="A1" s="11"/>
      <c r="E1" s="1" t="s">
        <v>208</v>
      </c>
    </row>
    <row r="2" spans="1:5" ht="17.25" customHeight="1">
      <c r="A2" s="299" t="s">
        <v>159</v>
      </c>
      <c r="B2" s="299"/>
      <c r="C2" s="299"/>
      <c r="D2" s="299"/>
      <c r="E2" s="299"/>
    </row>
    <row r="3" spans="1:5" ht="18.75" customHeight="1" thickBot="1">
      <c r="A3" s="298" t="s">
        <v>223</v>
      </c>
      <c r="B3" s="298"/>
      <c r="C3" s="298"/>
      <c r="D3" s="298"/>
      <c r="E3" s="298"/>
    </row>
    <row r="4" spans="1:5" ht="20.25" customHeight="1">
      <c r="A4" s="2" t="s">
        <v>0</v>
      </c>
      <c r="B4" s="2" t="s">
        <v>1</v>
      </c>
      <c r="C4" s="2" t="s">
        <v>136</v>
      </c>
      <c r="D4" s="47" t="s">
        <v>129</v>
      </c>
      <c r="E4" s="2" t="s">
        <v>192</v>
      </c>
    </row>
    <row r="5" spans="1:7" ht="12.75" customHeight="1" thickBot="1">
      <c r="A5" s="3" t="s">
        <v>2</v>
      </c>
      <c r="B5" s="3" t="s">
        <v>3</v>
      </c>
      <c r="C5" s="3" t="s">
        <v>209</v>
      </c>
      <c r="D5" s="3" t="s">
        <v>209</v>
      </c>
      <c r="E5" s="3" t="s">
        <v>209</v>
      </c>
      <c r="G5" s="22"/>
    </row>
    <row r="6" spans="1:5" ht="12.75">
      <c r="A6" s="94" t="s">
        <v>96</v>
      </c>
      <c r="B6" s="155"/>
      <c r="C6" s="157"/>
      <c r="D6" s="165"/>
      <c r="E6" s="171"/>
    </row>
    <row r="7" spans="1:5" ht="12.75">
      <c r="A7" s="95" t="s">
        <v>97</v>
      </c>
      <c r="B7" s="57"/>
      <c r="C7" s="73">
        <f>C8+C9</f>
        <v>2460347</v>
      </c>
      <c r="D7" s="133">
        <f>D8+D9</f>
        <v>2766514</v>
      </c>
      <c r="E7" s="77">
        <f>E8+E9</f>
        <v>2830028</v>
      </c>
    </row>
    <row r="8" spans="1:5" ht="12.75">
      <c r="A8" s="70" t="s">
        <v>98</v>
      </c>
      <c r="B8" s="51"/>
      <c r="C8" s="170">
        <v>538000</v>
      </c>
      <c r="D8" s="166">
        <v>558000</v>
      </c>
      <c r="E8" s="172">
        <v>583677</v>
      </c>
    </row>
    <row r="9" spans="1:5" ht="12.75">
      <c r="A9" s="70" t="s">
        <v>99</v>
      </c>
      <c r="B9" s="57"/>
      <c r="C9" s="170">
        <v>1922347</v>
      </c>
      <c r="D9" s="166">
        <v>2208514</v>
      </c>
      <c r="E9" s="172">
        <v>2246351</v>
      </c>
    </row>
    <row r="10" spans="1:5" ht="12.75">
      <c r="A10" s="69" t="s">
        <v>100</v>
      </c>
      <c r="B10" s="53">
        <v>3100</v>
      </c>
      <c r="C10" s="73">
        <f>SUM(C11:C13)</f>
        <v>6125004</v>
      </c>
      <c r="D10" s="133">
        <f>SUM(D11:D15)</f>
        <v>8881606</v>
      </c>
      <c r="E10" s="77">
        <f>SUM(E11:E15)</f>
        <v>8881538</v>
      </c>
    </row>
    <row r="11" spans="1:7" ht="12.75">
      <c r="A11" s="70" t="s">
        <v>101</v>
      </c>
      <c r="B11" s="57">
        <v>3111</v>
      </c>
      <c r="C11" s="207">
        <v>4682704</v>
      </c>
      <c r="D11" s="67">
        <v>4955862</v>
      </c>
      <c r="E11" s="135">
        <v>4955862</v>
      </c>
      <c r="G11" s="23"/>
    </row>
    <row r="12" spans="1:5" ht="12.75">
      <c r="A12" s="70" t="s">
        <v>102</v>
      </c>
      <c r="B12" s="57">
        <v>3112</v>
      </c>
      <c r="C12" s="207">
        <v>1060000</v>
      </c>
      <c r="D12" s="67">
        <v>1060000</v>
      </c>
      <c r="E12" s="172">
        <v>1060000</v>
      </c>
    </row>
    <row r="13" spans="1:5" ht="12.75">
      <c r="A13" s="70" t="s">
        <v>103</v>
      </c>
      <c r="B13" s="57">
        <v>3113</v>
      </c>
      <c r="C13" s="207">
        <v>382300</v>
      </c>
      <c r="D13" s="67">
        <v>2445300</v>
      </c>
      <c r="E13" s="172">
        <v>2445254</v>
      </c>
    </row>
    <row r="14" spans="1:5" ht="12.75">
      <c r="A14" s="70" t="s">
        <v>222</v>
      </c>
      <c r="B14" s="57">
        <v>3120</v>
      </c>
      <c r="C14" s="296"/>
      <c r="D14" s="67"/>
      <c r="E14" s="172">
        <v>-22</v>
      </c>
    </row>
    <row r="15" spans="1:5" ht="12.75">
      <c r="A15" s="70" t="s">
        <v>170</v>
      </c>
      <c r="B15" s="57">
        <v>3128</v>
      </c>
      <c r="C15" s="74">
        <v>0</v>
      </c>
      <c r="D15" s="67">
        <v>420444</v>
      </c>
      <c r="E15" s="172">
        <v>420444</v>
      </c>
    </row>
    <row r="16" spans="1:5" ht="12.75">
      <c r="A16" s="69" t="s">
        <v>104</v>
      </c>
      <c r="B16" s="53">
        <v>6100</v>
      </c>
      <c r="C16" s="73">
        <f>SUM(C17:C18)</f>
        <v>-233000</v>
      </c>
      <c r="D16" s="133">
        <f>SUM(D17:D19)</f>
        <v>74632</v>
      </c>
      <c r="E16" s="77">
        <f>SUM(E17:E19)</f>
        <v>142670</v>
      </c>
    </row>
    <row r="17" spans="1:7" ht="12.75">
      <c r="A17" s="70" t="s">
        <v>105</v>
      </c>
      <c r="B17" s="57">
        <v>6101</v>
      </c>
      <c r="C17" s="170"/>
      <c r="D17" s="166">
        <v>199736</v>
      </c>
      <c r="E17" s="172">
        <v>199736</v>
      </c>
      <c r="G17" s="211"/>
    </row>
    <row r="18" spans="1:7" ht="12.75">
      <c r="A18" s="70" t="s">
        <v>106</v>
      </c>
      <c r="B18" s="57">
        <v>6102</v>
      </c>
      <c r="C18" s="170">
        <v>-233000</v>
      </c>
      <c r="D18" s="166">
        <v>-233000</v>
      </c>
      <c r="E18" s="172">
        <v>-164962</v>
      </c>
      <c r="G18" s="211"/>
    </row>
    <row r="19" spans="1:7" ht="12.75">
      <c r="A19" s="70" t="s">
        <v>171</v>
      </c>
      <c r="B19" s="57">
        <v>6105</v>
      </c>
      <c r="C19" s="158">
        <v>0</v>
      </c>
      <c r="D19" s="166">
        <v>107896</v>
      </c>
      <c r="E19" s="172">
        <v>107896</v>
      </c>
      <c r="G19" s="211"/>
    </row>
    <row r="20" spans="1:5" ht="12.75">
      <c r="A20" s="69" t="s">
        <v>183</v>
      </c>
      <c r="B20" s="53">
        <v>6200</v>
      </c>
      <c r="C20" s="159">
        <f>C21+C22</f>
        <v>-241006</v>
      </c>
      <c r="D20" s="167">
        <f>D21+D22</f>
        <v>-619786</v>
      </c>
      <c r="E20" s="154">
        <f>E21+E22</f>
        <v>-622609</v>
      </c>
    </row>
    <row r="21" spans="1:5" ht="12.75">
      <c r="A21" s="70" t="s">
        <v>105</v>
      </c>
      <c r="B21" s="57">
        <v>6201</v>
      </c>
      <c r="C21" s="170">
        <v>0</v>
      </c>
      <c r="D21" s="166">
        <v>0</v>
      </c>
      <c r="E21" s="172">
        <v>0</v>
      </c>
    </row>
    <row r="22" spans="1:5" ht="12.75">
      <c r="A22" s="70" t="s">
        <v>106</v>
      </c>
      <c r="B22" s="57">
        <v>6202</v>
      </c>
      <c r="C22" s="208">
        <v>-241006</v>
      </c>
      <c r="D22" s="166">
        <v>-619786</v>
      </c>
      <c r="E22" s="172">
        <v>-622609</v>
      </c>
    </row>
    <row r="23" spans="1:5" ht="12.75">
      <c r="A23" s="69" t="s">
        <v>184</v>
      </c>
      <c r="B23" s="68">
        <v>6400</v>
      </c>
      <c r="C23" s="159">
        <f>C24</f>
        <v>0</v>
      </c>
      <c r="D23" s="167">
        <f>D24</f>
        <v>9965</v>
      </c>
      <c r="E23" s="154">
        <f>E24</f>
        <v>9965</v>
      </c>
    </row>
    <row r="24" spans="1:5" ht="12.75">
      <c r="A24" s="70" t="s">
        <v>156</v>
      </c>
      <c r="B24" s="57">
        <v>6401</v>
      </c>
      <c r="C24" s="158">
        <v>0</v>
      </c>
      <c r="D24" s="166">
        <v>9965</v>
      </c>
      <c r="E24" s="172">
        <v>9965</v>
      </c>
    </row>
    <row r="25" spans="1:5" ht="12.75">
      <c r="A25" s="69" t="s">
        <v>169</v>
      </c>
      <c r="B25" s="57"/>
      <c r="C25" s="73"/>
      <c r="D25" s="133"/>
      <c r="E25" s="77"/>
    </row>
    <row r="26" spans="1:5" ht="12.75">
      <c r="A26" s="69" t="s">
        <v>185</v>
      </c>
      <c r="B26" s="57">
        <v>7600</v>
      </c>
      <c r="C26" s="169">
        <v>560114</v>
      </c>
      <c r="D26" s="167">
        <v>560114</v>
      </c>
      <c r="E26" s="154">
        <v>295136</v>
      </c>
    </row>
    <row r="27" spans="1:5" ht="12.75">
      <c r="A27" s="69" t="s">
        <v>210</v>
      </c>
      <c r="B27" s="68">
        <v>7200</v>
      </c>
      <c r="C27" s="169"/>
      <c r="D27" s="297">
        <v>-5000</v>
      </c>
      <c r="E27" s="154">
        <v>-5000</v>
      </c>
    </row>
    <row r="28" spans="1:5" ht="12.75">
      <c r="A28" s="69" t="s">
        <v>176</v>
      </c>
      <c r="B28" s="68">
        <v>8381</v>
      </c>
      <c r="C28" s="169">
        <v>0</v>
      </c>
      <c r="D28" s="133">
        <v>0</v>
      </c>
      <c r="E28" s="77">
        <v>150444</v>
      </c>
    </row>
    <row r="29" spans="1:5" ht="12.75">
      <c r="A29" s="69" t="s">
        <v>177</v>
      </c>
      <c r="B29" s="68">
        <v>8800</v>
      </c>
      <c r="C29" s="169">
        <v>-59763</v>
      </c>
      <c r="D29" s="133">
        <f>D30</f>
        <v>-59763</v>
      </c>
      <c r="E29" s="77">
        <f>E30</f>
        <v>-26431</v>
      </c>
    </row>
    <row r="30" spans="1:5" ht="12.75">
      <c r="A30" s="70" t="s">
        <v>157</v>
      </c>
      <c r="B30" s="57">
        <v>8803</v>
      </c>
      <c r="C30" s="74">
        <v>-18052</v>
      </c>
      <c r="D30" s="166">
        <v>-59763</v>
      </c>
      <c r="E30" s="172">
        <v>-26431</v>
      </c>
    </row>
    <row r="31" spans="1:5" ht="12.75">
      <c r="A31" s="69" t="s">
        <v>107</v>
      </c>
      <c r="B31" s="53">
        <v>9501</v>
      </c>
      <c r="C31" s="19">
        <v>1755591</v>
      </c>
      <c r="D31" s="133">
        <v>1755591</v>
      </c>
      <c r="E31" s="77">
        <v>1755591</v>
      </c>
    </row>
    <row r="32" spans="1:5" ht="12.75">
      <c r="A32" s="5" t="s">
        <v>108</v>
      </c>
      <c r="B32" s="53">
        <v>9502</v>
      </c>
      <c r="C32" s="209">
        <v>19424</v>
      </c>
      <c r="D32" s="133">
        <v>19424</v>
      </c>
      <c r="E32" s="77">
        <v>19424</v>
      </c>
    </row>
    <row r="33" spans="1:5" ht="12.75">
      <c r="A33" s="5" t="s">
        <v>206</v>
      </c>
      <c r="B33" s="140">
        <v>9507</v>
      </c>
      <c r="C33" s="79">
        <v>0</v>
      </c>
      <c r="D33" s="147">
        <v>0</v>
      </c>
      <c r="E33" s="173">
        <v>-2262040</v>
      </c>
    </row>
    <row r="34" spans="1:5" ht="12.75">
      <c r="A34" s="5" t="s">
        <v>207</v>
      </c>
      <c r="B34" s="140">
        <v>9508</v>
      </c>
      <c r="C34" s="79">
        <v>0</v>
      </c>
      <c r="D34" s="133">
        <v>0</v>
      </c>
      <c r="E34" s="173">
        <v>-7614</v>
      </c>
    </row>
    <row r="35" spans="1:5" ht="13.5" thickBot="1">
      <c r="A35" s="175"/>
      <c r="B35" s="176"/>
      <c r="C35" s="177">
        <v>0</v>
      </c>
      <c r="D35" s="178">
        <v>0</v>
      </c>
      <c r="E35" s="179">
        <v>0</v>
      </c>
    </row>
    <row r="36" spans="1:5" ht="15.75" thickBot="1">
      <c r="A36" s="24" t="s">
        <v>109</v>
      </c>
      <c r="B36" s="156"/>
      <c r="C36" s="160">
        <f>SUM(C7+C10+C16+C20+C23+C26+C27+C28+C29+C31+C32+C33+C34)</f>
        <v>10386711</v>
      </c>
      <c r="D36" s="160">
        <f>SUM(D7+D10+D16+D20+D23+D26+D27+D28+D29+D31+D32+D33+D34)</f>
        <v>13383297</v>
      </c>
      <c r="E36" s="160">
        <f>SUM(E7+E10+E16+E20+E23+E26+E27+E28+E29+E31+E32+E33+E34)</f>
        <v>11161102</v>
      </c>
    </row>
    <row r="37" spans="1:5" ht="15.75" thickBot="1">
      <c r="A37" s="39" t="s">
        <v>110</v>
      </c>
      <c r="B37" s="14"/>
      <c r="C37" s="161"/>
      <c r="D37" s="96"/>
      <c r="E37" s="174"/>
    </row>
    <row r="38" spans="1:5" ht="12.75">
      <c r="A38" s="81" t="s">
        <v>178</v>
      </c>
      <c r="B38" s="98">
        <v>100</v>
      </c>
      <c r="C38" s="162">
        <v>3513538</v>
      </c>
      <c r="D38" s="38">
        <v>3835279</v>
      </c>
      <c r="E38" s="38">
        <v>3744044</v>
      </c>
    </row>
    <row r="39" spans="1:5" ht="12.75">
      <c r="A39" s="69" t="s">
        <v>111</v>
      </c>
      <c r="B39" s="35">
        <v>200</v>
      </c>
      <c r="C39" s="163">
        <v>486741</v>
      </c>
      <c r="D39" s="37">
        <v>769375</v>
      </c>
      <c r="E39" s="37">
        <v>666342</v>
      </c>
    </row>
    <row r="40" spans="1:5" ht="12.75">
      <c r="A40" s="69" t="s">
        <v>112</v>
      </c>
      <c r="B40" s="35">
        <v>500</v>
      </c>
      <c r="C40" s="163">
        <v>772915</v>
      </c>
      <c r="D40" s="37">
        <v>865145</v>
      </c>
      <c r="E40" s="37">
        <v>843493</v>
      </c>
    </row>
    <row r="41" spans="1:7" ht="12.75">
      <c r="A41" s="69" t="s">
        <v>113</v>
      </c>
      <c r="B41" s="35">
        <v>1000</v>
      </c>
      <c r="C41" s="163">
        <v>3292830</v>
      </c>
      <c r="D41" s="37">
        <v>3511718</v>
      </c>
      <c r="E41" s="37">
        <v>3338631</v>
      </c>
      <c r="G41" s="210"/>
    </row>
    <row r="42" spans="1:5" ht="12.75">
      <c r="A42" s="69" t="s">
        <v>168</v>
      </c>
      <c r="B42" s="35">
        <v>1900</v>
      </c>
      <c r="C42" s="130">
        <v>42116</v>
      </c>
      <c r="D42" s="37">
        <v>48621</v>
      </c>
      <c r="E42" s="37">
        <v>53440</v>
      </c>
    </row>
    <row r="43" spans="1:5" ht="12.75">
      <c r="A43" s="69" t="s">
        <v>211</v>
      </c>
      <c r="B43" s="35">
        <v>2200</v>
      </c>
      <c r="C43" s="130"/>
      <c r="D43" s="37">
        <v>7200</v>
      </c>
      <c r="E43" s="37">
        <v>1387</v>
      </c>
    </row>
    <row r="44" spans="1:5" ht="12.75">
      <c r="A44" s="69" t="s">
        <v>114</v>
      </c>
      <c r="B44" s="35">
        <v>4000</v>
      </c>
      <c r="C44" s="163">
        <v>40606</v>
      </c>
      <c r="D44" s="37">
        <v>45766</v>
      </c>
      <c r="E44" s="37">
        <v>34843</v>
      </c>
    </row>
    <row r="45" spans="1:5" ht="12.75">
      <c r="A45" s="69" t="s">
        <v>115</v>
      </c>
      <c r="B45" s="35">
        <v>4200</v>
      </c>
      <c r="C45" s="163">
        <v>30450</v>
      </c>
      <c r="D45" s="37">
        <v>105661</v>
      </c>
      <c r="E45" s="37">
        <v>97479</v>
      </c>
    </row>
    <row r="46" spans="1:5" ht="12.75">
      <c r="A46" s="69" t="s">
        <v>116</v>
      </c>
      <c r="B46" s="35">
        <v>4300</v>
      </c>
      <c r="C46" s="163">
        <v>50000</v>
      </c>
      <c r="D46" s="37">
        <v>120557</v>
      </c>
      <c r="E46" s="37">
        <v>90557</v>
      </c>
    </row>
    <row r="47" spans="1:5" ht="12.75">
      <c r="A47" s="69" t="s">
        <v>117</v>
      </c>
      <c r="B47" s="35">
        <v>4500</v>
      </c>
      <c r="C47" s="163">
        <v>257360</v>
      </c>
      <c r="D47" s="37">
        <v>257360</v>
      </c>
      <c r="E47" s="37">
        <v>265904</v>
      </c>
    </row>
    <row r="48" spans="1:5" ht="12.75">
      <c r="A48" s="69" t="s">
        <v>118</v>
      </c>
      <c r="B48" s="35">
        <v>4600</v>
      </c>
      <c r="C48" s="163">
        <v>8400</v>
      </c>
      <c r="D48" s="37">
        <v>8400</v>
      </c>
      <c r="E48" s="37">
        <v>11820</v>
      </c>
    </row>
    <row r="49" spans="1:5" ht="12.75">
      <c r="A49" s="69" t="s">
        <v>158</v>
      </c>
      <c r="B49" s="35">
        <v>2224</v>
      </c>
      <c r="C49" s="163">
        <v>7700</v>
      </c>
      <c r="D49" s="37">
        <v>0</v>
      </c>
      <c r="E49" s="37">
        <v>0</v>
      </c>
    </row>
    <row r="50" spans="1:5" ht="12.75">
      <c r="A50" s="69" t="s">
        <v>119</v>
      </c>
      <c r="B50" s="35" t="s">
        <v>120</v>
      </c>
      <c r="C50" s="163">
        <v>1717021</v>
      </c>
      <c r="D50" s="37">
        <v>3808215</v>
      </c>
      <c r="E50" s="37">
        <v>2013162</v>
      </c>
    </row>
    <row r="51" spans="1:5" ht="13.5" thickBot="1">
      <c r="A51" s="78" t="s">
        <v>121</v>
      </c>
      <c r="B51" s="99">
        <v>9700</v>
      </c>
      <c r="C51" s="163">
        <v>167034</v>
      </c>
      <c r="D51" s="97">
        <v>0</v>
      </c>
      <c r="E51" s="97">
        <v>0</v>
      </c>
    </row>
    <row r="52" spans="1:5" ht="15.75" thickBot="1">
      <c r="A52" s="24" t="s">
        <v>122</v>
      </c>
      <c r="B52" s="26"/>
      <c r="C52" s="164">
        <f>SUM(C38:C51)</f>
        <v>10386711</v>
      </c>
      <c r="D52" s="9">
        <f>SUM(D38:D51)</f>
        <v>13383297</v>
      </c>
      <c r="E52" s="9">
        <f>SUM(E38:E51)</f>
        <v>11161102</v>
      </c>
    </row>
    <row r="53" spans="1:5" ht="15">
      <c r="A53" s="25"/>
      <c r="B53" s="18"/>
      <c r="C53" s="18"/>
      <c r="D53" s="27"/>
      <c r="E53" s="13">
        <v>1</v>
      </c>
    </row>
    <row r="54" spans="1:5" ht="15.75">
      <c r="A54" s="41"/>
      <c r="B54" s="42"/>
      <c r="C54" s="27"/>
      <c r="D54" s="43"/>
      <c r="E54" s="36">
        <f>E36-E52</f>
        <v>0</v>
      </c>
    </row>
    <row r="55" spans="1:4" ht="15.75">
      <c r="A55" s="41"/>
      <c r="B55" s="41"/>
      <c r="C55" s="27"/>
      <c r="D55" s="36"/>
    </row>
    <row r="56" spans="1:4" ht="15.75">
      <c r="A56" s="44"/>
      <c r="B56" s="44"/>
      <c r="C56" s="45"/>
      <c r="D56" s="46"/>
    </row>
    <row r="57" spans="1:4" ht="12.75">
      <c r="A57" s="12"/>
      <c r="B57" s="28"/>
      <c r="C57" s="28"/>
      <c r="D57" s="12"/>
    </row>
    <row r="58" spans="1:4" ht="12.75">
      <c r="A58" s="13"/>
      <c r="B58" s="12"/>
      <c r="C58" s="12"/>
      <c r="D58" s="13"/>
    </row>
    <row r="59" spans="1:4" ht="12.75">
      <c r="A59" s="12"/>
      <c r="B59" s="12"/>
      <c r="C59" s="12"/>
      <c r="D59" s="13"/>
    </row>
    <row r="60" spans="1:4" ht="12.75">
      <c r="A60" s="12"/>
      <c r="B60" s="28"/>
      <c r="C60" s="28"/>
      <c r="D60" s="12"/>
    </row>
    <row r="61" spans="1:4" ht="12.75">
      <c r="A61" s="12"/>
      <c r="B61" s="28"/>
      <c r="C61" s="28"/>
      <c r="D61" s="12"/>
    </row>
    <row r="62" spans="1:4" ht="12.75">
      <c r="A62" s="12"/>
      <c r="B62" s="28"/>
      <c r="C62" s="28"/>
      <c r="D62" s="12"/>
    </row>
    <row r="63" spans="1:4" ht="12.75">
      <c r="A63" s="13"/>
      <c r="B63" s="12"/>
      <c r="C63" s="12"/>
      <c r="D63" s="12"/>
    </row>
    <row r="64" spans="1:4" ht="15">
      <c r="A64" s="29"/>
      <c r="B64" s="29"/>
      <c r="C64" s="29"/>
      <c r="D64" s="30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ht="12.75">
      <c r="A67" s="31"/>
    </row>
    <row r="68" ht="12.75">
      <c r="A68" s="31"/>
    </row>
    <row r="69" spans="1:4" ht="14.25">
      <c r="A69" s="32"/>
      <c r="D69" s="33"/>
    </row>
    <row r="70" spans="1:4" ht="14.25">
      <c r="A70" s="32"/>
      <c r="D70" s="33"/>
    </row>
  </sheetData>
  <sheetProtection/>
  <mergeCells count="2">
    <mergeCell ref="A3:E3"/>
    <mergeCell ref="A2:E2"/>
  </mergeCells>
  <printOptions/>
  <pageMargins left="0.7480314960629921" right="0.7480314960629921" top="0.984251968503937" bottom="0.984251968503937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08"/>
  <sheetViews>
    <sheetView tabSelected="1" zoomScalePageLayoutView="0" workbookViewId="0" topLeftCell="A283">
      <selection activeCell="H291" sqref="H291"/>
    </sheetView>
  </sheetViews>
  <sheetFormatPr defaultColWidth="9.125" defaultRowHeight="12.75"/>
  <cols>
    <col min="1" max="1" width="56.875" style="20" customWidth="1"/>
    <col min="2" max="2" width="8.50390625" style="20" customWidth="1"/>
    <col min="3" max="3" width="17.625" style="20" customWidth="1"/>
    <col min="4" max="4" width="16.50390625" style="20" customWidth="1"/>
    <col min="5" max="5" width="19.50390625" style="218" customWidth="1"/>
    <col min="6" max="7" width="9.125" style="20" customWidth="1"/>
    <col min="8" max="8" width="12.50390625" style="20" customWidth="1"/>
    <col min="9" max="16384" width="9.125" style="20" customWidth="1"/>
  </cols>
  <sheetData>
    <row r="3" ht="13.5" thickBot="1"/>
    <row r="4" spans="1:5" ht="17.25" customHeight="1">
      <c r="A4" s="219" t="s">
        <v>0</v>
      </c>
      <c r="B4" s="219" t="s">
        <v>1</v>
      </c>
      <c r="C4" s="219" t="s">
        <v>163</v>
      </c>
      <c r="D4" s="237" t="s">
        <v>129</v>
      </c>
      <c r="E4" s="219" t="s">
        <v>192</v>
      </c>
    </row>
    <row r="5" spans="1:5" ht="16.5" customHeight="1" thickBot="1">
      <c r="A5" s="220" t="s">
        <v>2</v>
      </c>
      <c r="B5" s="220" t="s">
        <v>3</v>
      </c>
      <c r="C5" s="220" t="s">
        <v>209</v>
      </c>
      <c r="D5" s="220" t="s">
        <v>209</v>
      </c>
      <c r="E5" s="220" t="s">
        <v>209</v>
      </c>
    </row>
    <row r="6" spans="1:5" ht="15.75" customHeight="1" thickBot="1">
      <c r="A6" s="221">
        <v>1</v>
      </c>
      <c r="B6" s="222">
        <v>2</v>
      </c>
      <c r="C6" s="223">
        <v>3</v>
      </c>
      <c r="D6" s="223">
        <v>4</v>
      </c>
      <c r="E6" s="224">
        <v>5</v>
      </c>
    </row>
    <row r="7" spans="1:5" ht="15.75">
      <c r="A7" s="168" t="s">
        <v>27</v>
      </c>
      <c r="B7" s="115"/>
      <c r="C7" s="127"/>
      <c r="D7" s="115"/>
      <c r="E7" s="131"/>
    </row>
    <row r="8" spans="1:5" ht="15.75">
      <c r="A8" s="225" t="s">
        <v>43</v>
      </c>
      <c r="B8" s="49"/>
      <c r="C8" s="58"/>
      <c r="D8" s="187"/>
      <c r="E8" s="102"/>
    </row>
    <row r="9" spans="1:5" ht="12.75">
      <c r="A9" s="226" t="s">
        <v>8</v>
      </c>
      <c r="B9" s="50">
        <v>2400</v>
      </c>
      <c r="C9" s="133">
        <f>C10+C11+C12+C13</f>
        <v>69779</v>
      </c>
      <c r="D9" s="133">
        <f>D10+D11+D12+D13</f>
        <v>89843</v>
      </c>
      <c r="E9" s="133">
        <f>E10+E11+E12+E13</f>
        <v>89843</v>
      </c>
    </row>
    <row r="10" spans="1:5" ht="12.75">
      <c r="A10" s="227" t="s">
        <v>123</v>
      </c>
      <c r="B10" s="83">
        <v>2404</v>
      </c>
      <c r="C10" s="212">
        <v>4700</v>
      </c>
      <c r="D10" s="58">
        <v>14984</v>
      </c>
      <c r="E10" s="58">
        <v>14984</v>
      </c>
    </row>
    <row r="11" spans="1:5" ht="12.75">
      <c r="A11" s="228" t="s">
        <v>9</v>
      </c>
      <c r="B11" s="57">
        <v>2405</v>
      </c>
      <c r="C11" s="213">
        <v>18554</v>
      </c>
      <c r="D11" s="57">
        <v>25597</v>
      </c>
      <c r="E11" s="57">
        <v>25597</v>
      </c>
    </row>
    <row r="12" spans="1:5" ht="12.75">
      <c r="A12" s="228" t="s">
        <v>10</v>
      </c>
      <c r="B12" s="57">
        <v>2406</v>
      </c>
      <c r="C12" s="213">
        <v>46525</v>
      </c>
      <c r="D12" s="57">
        <v>49262</v>
      </c>
      <c r="E12" s="57">
        <v>49262</v>
      </c>
    </row>
    <row r="13" spans="1:5" ht="12.75">
      <c r="A13" s="228" t="s">
        <v>212</v>
      </c>
      <c r="B13" s="57">
        <v>2407</v>
      </c>
      <c r="C13" s="40"/>
      <c r="D13" s="57"/>
      <c r="E13" s="57"/>
    </row>
    <row r="14" spans="1:5" ht="12.75">
      <c r="A14" s="226" t="s">
        <v>130</v>
      </c>
      <c r="B14" s="68">
        <v>2700</v>
      </c>
      <c r="C14" s="68">
        <f>C15</f>
        <v>0</v>
      </c>
      <c r="D14" s="68">
        <f>D15</f>
        <v>41</v>
      </c>
      <c r="E14" s="68">
        <f>E15</f>
        <v>41</v>
      </c>
    </row>
    <row r="15" spans="1:5" ht="12.75">
      <c r="A15" s="226" t="s">
        <v>175</v>
      </c>
      <c r="B15" s="57">
        <v>2711</v>
      </c>
      <c r="C15" s="57">
        <v>0</v>
      </c>
      <c r="D15" s="67">
        <v>41</v>
      </c>
      <c r="E15" s="67">
        <v>41</v>
      </c>
    </row>
    <row r="16" spans="1:5" ht="12.75">
      <c r="A16" s="229" t="s">
        <v>18</v>
      </c>
      <c r="B16" s="50">
        <v>2800</v>
      </c>
      <c r="C16" s="68">
        <f>C17</f>
        <v>0</v>
      </c>
      <c r="D16" s="68">
        <f>D17</f>
        <v>0</v>
      </c>
      <c r="E16" s="68">
        <f>E17</f>
        <v>0</v>
      </c>
    </row>
    <row r="17" spans="1:5" ht="12.75">
      <c r="A17" s="71" t="s">
        <v>19</v>
      </c>
      <c r="B17" s="57">
        <v>2802</v>
      </c>
      <c r="C17" s="57">
        <v>0</v>
      </c>
      <c r="D17" s="67">
        <v>0</v>
      </c>
      <c r="E17" s="67">
        <v>0</v>
      </c>
    </row>
    <row r="18" spans="1:5" ht="12.75">
      <c r="A18" s="226" t="s">
        <v>195</v>
      </c>
      <c r="B18" s="50">
        <v>3600</v>
      </c>
      <c r="C18" s="68">
        <f>C19</f>
        <v>0</v>
      </c>
      <c r="D18" s="68">
        <f>D19</f>
        <v>0</v>
      </c>
      <c r="E18" s="68">
        <f>E19</f>
        <v>0</v>
      </c>
    </row>
    <row r="19" spans="1:5" ht="12.75">
      <c r="A19" s="71" t="s">
        <v>196</v>
      </c>
      <c r="B19" s="57">
        <v>3601</v>
      </c>
      <c r="C19" s="57"/>
      <c r="D19" s="67">
        <v>0</v>
      </c>
      <c r="E19" s="67">
        <v>0</v>
      </c>
    </row>
    <row r="20" spans="1:5" ht="12.75">
      <c r="A20" s="226" t="s">
        <v>139</v>
      </c>
      <c r="B20" s="50">
        <v>3700</v>
      </c>
      <c r="C20" s="133">
        <f>C21</f>
        <v>-2093</v>
      </c>
      <c r="D20" s="133">
        <f>D21</f>
        <v>-2014</v>
      </c>
      <c r="E20" s="133">
        <f>E21</f>
        <v>-2014</v>
      </c>
    </row>
    <row r="21" spans="1:5" ht="12.75">
      <c r="A21" s="228" t="s">
        <v>179</v>
      </c>
      <c r="B21" s="57">
        <v>3702</v>
      </c>
      <c r="C21" s="57">
        <v>-2093</v>
      </c>
      <c r="D21" s="67">
        <v>-2014</v>
      </c>
      <c r="E21" s="67">
        <v>-2014</v>
      </c>
    </row>
    <row r="22" spans="1:5" ht="12.75">
      <c r="A22" s="226" t="s">
        <v>131</v>
      </c>
      <c r="B22" s="50">
        <v>4500</v>
      </c>
      <c r="C22" s="68">
        <f>C23</f>
        <v>0</v>
      </c>
      <c r="D22" s="68">
        <f>D23</f>
        <v>20581</v>
      </c>
      <c r="E22" s="68">
        <f>E23</f>
        <v>20581</v>
      </c>
    </row>
    <row r="23" spans="1:5" ht="12.75">
      <c r="A23" s="228" t="s">
        <v>132</v>
      </c>
      <c r="B23" s="57">
        <v>4501</v>
      </c>
      <c r="C23" s="57">
        <v>0</v>
      </c>
      <c r="D23" s="67">
        <v>20581</v>
      </c>
      <c r="E23" s="67">
        <v>20581</v>
      </c>
    </row>
    <row r="24" spans="1:5" ht="16.5" thickBot="1">
      <c r="A24" s="230" t="s">
        <v>124</v>
      </c>
      <c r="B24" s="106"/>
      <c r="C24" s="188">
        <f>C9+C20+C16+C14+C18+C22</f>
        <v>67686</v>
      </c>
      <c r="D24" s="188">
        <f>D9+D20+D16+D14+D18+D22</f>
        <v>108451</v>
      </c>
      <c r="E24" s="188">
        <f>E9+E20+E16+E14+E18+E22</f>
        <v>108451</v>
      </c>
    </row>
    <row r="25" spans="1:5" ht="15.75" thickBot="1">
      <c r="A25" s="231" t="s">
        <v>135</v>
      </c>
      <c r="B25" s="189"/>
      <c r="C25" s="190">
        <f>SUM(C26:C35)</f>
        <v>4717704</v>
      </c>
      <c r="D25" s="142">
        <f>SUM(D26:D35)</f>
        <v>5946609</v>
      </c>
      <c r="E25" s="136">
        <f>SUM(E26:E35)</f>
        <v>5946587</v>
      </c>
    </row>
    <row r="26" spans="1:5" ht="12.75">
      <c r="A26" s="232" t="s">
        <v>140</v>
      </c>
      <c r="B26" s="108">
        <v>3111</v>
      </c>
      <c r="C26" s="109">
        <v>4682704</v>
      </c>
      <c r="D26" s="109">
        <v>4955862</v>
      </c>
      <c r="E26" s="110">
        <v>4955862</v>
      </c>
    </row>
    <row r="27" spans="1:5" ht="12.75">
      <c r="A27" s="228" t="s">
        <v>93</v>
      </c>
      <c r="B27" s="50">
        <v>3113</v>
      </c>
      <c r="C27" s="51">
        <v>35000</v>
      </c>
      <c r="D27" s="67">
        <v>383908</v>
      </c>
      <c r="E27" s="111">
        <v>383908</v>
      </c>
    </row>
    <row r="28" spans="1:5" ht="12.75">
      <c r="A28" s="7" t="s">
        <v>214</v>
      </c>
      <c r="B28" s="50">
        <v>3120</v>
      </c>
      <c r="C28" s="51">
        <v>0</v>
      </c>
      <c r="D28" s="67">
        <v>0</v>
      </c>
      <c r="E28" s="111">
        <v>-22</v>
      </c>
    </row>
    <row r="29" spans="1:5" ht="12.75">
      <c r="A29" s="7" t="s">
        <v>215</v>
      </c>
      <c r="B29" s="50">
        <v>3128</v>
      </c>
      <c r="C29" s="51">
        <v>0</v>
      </c>
      <c r="D29" s="67">
        <v>420444</v>
      </c>
      <c r="E29" s="111">
        <v>420444</v>
      </c>
    </row>
    <row r="30" spans="1:5" ht="12.75">
      <c r="A30" s="91" t="s">
        <v>165</v>
      </c>
      <c r="B30" s="50">
        <v>6100</v>
      </c>
      <c r="C30" s="51"/>
      <c r="D30" s="133"/>
      <c r="E30" s="133"/>
    </row>
    <row r="31" spans="1:5" ht="12.75">
      <c r="A31" s="7" t="s">
        <v>180</v>
      </c>
      <c r="B31" s="57">
        <v>6101</v>
      </c>
      <c r="C31" s="51">
        <v>0</v>
      </c>
      <c r="D31" s="67">
        <v>78499</v>
      </c>
      <c r="E31" s="111">
        <v>78499</v>
      </c>
    </row>
    <row r="32" spans="1:5" ht="12.75">
      <c r="A32" s="7" t="s">
        <v>181</v>
      </c>
      <c r="B32" s="57">
        <v>6105</v>
      </c>
      <c r="C32" s="122">
        <v>0</v>
      </c>
      <c r="D32" s="123">
        <v>107896</v>
      </c>
      <c r="E32" s="124">
        <v>107896</v>
      </c>
    </row>
    <row r="33" spans="1:5" ht="12.75">
      <c r="A33" s="91" t="s">
        <v>150</v>
      </c>
      <c r="B33" s="121">
        <v>6200</v>
      </c>
      <c r="C33" s="51"/>
      <c r="D33" s="67"/>
      <c r="E33" s="111"/>
    </row>
    <row r="34" spans="1:5" ht="12.75">
      <c r="A34" s="7" t="s">
        <v>37</v>
      </c>
      <c r="B34" s="52">
        <v>6202</v>
      </c>
      <c r="C34" s="51">
        <v>0</v>
      </c>
      <c r="D34" s="67">
        <v>0</v>
      </c>
      <c r="E34" s="111">
        <v>0</v>
      </c>
    </row>
    <row r="35" spans="1:5" ht="13.5" thickBot="1">
      <c r="A35" s="233" t="s">
        <v>164</v>
      </c>
      <c r="B35" s="112">
        <v>6401</v>
      </c>
      <c r="C35" s="113">
        <v>0</v>
      </c>
      <c r="D35" s="114">
        <v>0</v>
      </c>
      <c r="E35" s="120">
        <v>0</v>
      </c>
    </row>
    <row r="36" spans="1:5" ht="15.75" customHeight="1" thickBot="1">
      <c r="A36" s="230" t="s">
        <v>26</v>
      </c>
      <c r="B36" s="106"/>
      <c r="C36" s="126">
        <f>SUM(C26:C35)</f>
        <v>4717704</v>
      </c>
      <c r="D36" s="107">
        <f>SUM(D26:D35)</f>
        <v>5946609</v>
      </c>
      <c r="E36" s="125">
        <f>SUM(E26:E35)</f>
        <v>5946587</v>
      </c>
    </row>
    <row r="37" spans="1:5" ht="15.75" customHeight="1">
      <c r="A37" s="234"/>
      <c r="B37" s="115"/>
      <c r="C37" s="116"/>
      <c r="D37" s="116"/>
      <c r="E37" s="117"/>
    </row>
    <row r="38" spans="1:5" ht="14.25" customHeight="1">
      <c r="A38" s="4" t="s">
        <v>125</v>
      </c>
      <c r="B38" s="50">
        <v>7600</v>
      </c>
      <c r="C38" s="53">
        <v>0</v>
      </c>
      <c r="D38" s="68">
        <v>0</v>
      </c>
      <c r="E38" s="180">
        <v>0</v>
      </c>
    </row>
    <row r="39" spans="1:5" ht="12.75" customHeight="1">
      <c r="A39" s="4" t="s">
        <v>141</v>
      </c>
      <c r="B39" s="50">
        <v>8803</v>
      </c>
      <c r="C39" s="68">
        <v>-17219</v>
      </c>
      <c r="D39" s="68">
        <v>-17219</v>
      </c>
      <c r="E39" s="180">
        <v>16113</v>
      </c>
    </row>
    <row r="40" spans="1:5" ht="15">
      <c r="A40" s="4" t="s">
        <v>45</v>
      </c>
      <c r="B40" s="50">
        <v>9501</v>
      </c>
      <c r="C40" s="84">
        <v>797465</v>
      </c>
      <c r="D40" s="84">
        <v>797465</v>
      </c>
      <c r="E40" s="180">
        <v>797465</v>
      </c>
    </row>
    <row r="41" spans="1:5" ht="15">
      <c r="A41" s="4" t="s">
        <v>46</v>
      </c>
      <c r="B41" s="50">
        <v>9502</v>
      </c>
      <c r="C41" s="84">
        <v>15694</v>
      </c>
      <c r="D41" s="84">
        <v>15694</v>
      </c>
      <c r="E41" s="180">
        <v>15694</v>
      </c>
    </row>
    <row r="42" spans="1:5" ht="15">
      <c r="A42" s="4" t="s">
        <v>197</v>
      </c>
      <c r="B42" s="50">
        <v>9507</v>
      </c>
      <c r="C42" s="84">
        <v>0</v>
      </c>
      <c r="D42" s="84">
        <v>0</v>
      </c>
      <c r="E42" s="180">
        <v>-858797</v>
      </c>
    </row>
    <row r="43" spans="1:5" ht="15">
      <c r="A43" s="4" t="s">
        <v>213</v>
      </c>
      <c r="B43" s="214">
        <v>9508</v>
      </c>
      <c r="C43" s="215">
        <v>0</v>
      </c>
      <c r="D43" s="215">
        <v>0</v>
      </c>
      <c r="E43" s="216">
        <v>-3884</v>
      </c>
    </row>
    <row r="44" spans="1:5" ht="15.75" thickBot="1">
      <c r="A44" s="235" t="s">
        <v>198</v>
      </c>
      <c r="B44" s="118">
        <v>9511</v>
      </c>
      <c r="C44" s="119">
        <v>0</v>
      </c>
      <c r="D44" s="119">
        <v>0</v>
      </c>
      <c r="E44" s="181"/>
    </row>
    <row r="45" spans="1:5" ht="21.75" customHeight="1" thickBot="1">
      <c r="A45" s="236" t="s">
        <v>134</v>
      </c>
      <c r="B45" s="63"/>
      <c r="C45" s="85">
        <f>C24+C36+C38+C39+C40+C41</f>
        <v>5581330</v>
      </c>
      <c r="D45" s="56">
        <f>D24+D36+D38+D39+D40+D41+D42+D43+D44</f>
        <v>6851000</v>
      </c>
      <c r="E45" s="56">
        <f>E24+E36+E38+E39+E40+E41+E42+E43+E44</f>
        <v>6021629</v>
      </c>
    </row>
    <row r="46" spans="1:5" ht="16.5" customHeight="1">
      <c r="A46" s="88"/>
      <c r="B46" s="86"/>
      <c r="C46" s="62"/>
      <c r="D46" s="62"/>
      <c r="E46" s="62"/>
    </row>
    <row r="47" spans="1:5" ht="15" customHeight="1">
      <c r="A47" s="88"/>
      <c r="B47" s="86"/>
      <c r="C47" s="62"/>
      <c r="D47" s="62"/>
      <c r="E47" s="62"/>
    </row>
    <row r="48" spans="1:5" ht="15" customHeight="1">
      <c r="A48" s="88"/>
      <c r="B48" s="86"/>
      <c r="C48" s="62"/>
      <c r="D48" s="62"/>
      <c r="E48" s="62"/>
    </row>
    <row r="49" spans="1:5" ht="15" customHeight="1">
      <c r="A49" s="88"/>
      <c r="B49" s="86"/>
      <c r="C49" s="62"/>
      <c r="D49" s="62"/>
      <c r="E49" s="62"/>
    </row>
    <row r="50" spans="1:5" ht="15" customHeight="1">
      <c r="A50" s="88"/>
      <c r="B50" s="86"/>
      <c r="C50" s="62"/>
      <c r="D50" s="62"/>
      <c r="E50" s="62"/>
    </row>
    <row r="51" spans="1:5" ht="15" customHeight="1">
      <c r="A51" s="88"/>
      <c r="B51" s="86"/>
      <c r="C51" s="62"/>
      <c r="D51" s="62"/>
      <c r="E51" s="62"/>
    </row>
    <row r="52" spans="1:5" ht="15" customHeight="1">
      <c r="A52" s="88"/>
      <c r="B52" s="86"/>
      <c r="C52" s="62"/>
      <c r="D52" s="62"/>
      <c r="E52" s="62"/>
    </row>
    <row r="53" spans="1:5" ht="15" customHeight="1">
      <c r="A53" s="88"/>
      <c r="B53" s="86"/>
      <c r="C53" s="62"/>
      <c r="D53" s="62"/>
      <c r="E53" s="62"/>
    </row>
    <row r="54" spans="1:5" ht="15" customHeight="1">
      <c r="A54" s="88"/>
      <c r="B54" s="86"/>
      <c r="C54" s="62"/>
      <c r="D54" s="62"/>
      <c r="E54" s="62"/>
    </row>
    <row r="55" spans="1:5" ht="15" customHeight="1">
      <c r="A55" s="88"/>
      <c r="B55" s="86"/>
      <c r="C55" s="62"/>
      <c r="D55" s="62"/>
      <c r="E55" s="62"/>
    </row>
    <row r="56" spans="1:5" ht="15" customHeight="1">
      <c r="A56" s="88"/>
      <c r="B56" s="86"/>
      <c r="C56" s="62"/>
      <c r="D56" s="62"/>
      <c r="E56" s="62"/>
    </row>
    <row r="57" spans="1:5" ht="13.5" customHeight="1">
      <c r="A57" s="88"/>
      <c r="B57" s="86"/>
      <c r="C57" s="62"/>
      <c r="D57" s="62"/>
      <c r="E57" s="62"/>
    </row>
    <row r="58" spans="1:5" ht="14.25" customHeight="1">
      <c r="A58" s="88"/>
      <c r="B58" s="86"/>
      <c r="C58" s="62"/>
      <c r="D58" s="62"/>
      <c r="E58" s="62"/>
    </row>
    <row r="59" spans="1:5" ht="15" customHeight="1">
      <c r="A59" s="88"/>
      <c r="B59" s="86"/>
      <c r="C59" s="62"/>
      <c r="D59" s="62"/>
      <c r="E59" s="62"/>
    </row>
    <row r="60" spans="1:5" ht="16.5" customHeight="1">
      <c r="A60" s="88"/>
      <c r="B60" s="86"/>
      <c r="C60" s="62"/>
      <c r="D60" s="62"/>
      <c r="E60" s="62"/>
    </row>
    <row r="61" spans="1:5" ht="16.5" customHeight="1">
      <c r="A61" s="88"/>
      <c r="B61" s="86"/>
      <c r="C61" s="62"/>
      <c r="D61" s="62"/>
      <c r="E61" s="62">
        <v>2</v>
      </c>
    </row>
    <row r="62" spans="1:5" ht="16.5" customHeight="1">
      <c r="A62" s="88"/>
      <c r="B62" s="86"/>
      <c r="C62" s="62"/>
      <c r="D62" s="62"/>
      <c r="E62" s="62"/>
    </row>
    <row r="63" spans="1:5" ht="16.5" customHeight="1">
      <c r="A63" s="88"/>
      <c r="B63" s="86"/>
      <c r="C63" s="62"/>
      <c r="D63" s="62"/>
      <c r="E63" s="62"/>
    </row>
    <row r="64" spans="1:5" ht="16.5" customHeight="1" thickBot="1">
      <c r="A64" s="88"/>
      <c r="B64" s="86"/>
      <c r="C64" s="62"/>
      <c r="D64" s="62"/>
      <c r="E64" s="62"/>
    </row>
    <row r="65" spans="1:5" ht="21.75" customHeight="1">
      <c r="A65" s="219" t="s">
        <v>0</v>
      </c>
      <c r="B65" s="219" t="s">
        <v>1</v>
      </c>
      <c r="C65" s="219" t="s">
        <v>163</v>
      </c>
      <c r="D65" s="237" t="s">
        <v>129</v>
      </c>
      <c r="E65" s="219" t="s">
        <v>192</v>
      </c>
    </row>
    <row r="66" spans="1:5" ht="21.75" customHeight="1" thickBot="1">
      <c r="A66" s="220" t="s">
        <v>2</v>
      </c>
      <c r="B66" s="220" t="s">
        <v>3</v>
      </c>
      <c r="C66" s="220" t="s">
        <v>209</v>
      </c>
      <c r="D66" s="220" t="s">
        <v>209</v>
      </c>
      <c r="E66" s="220" t="s">
        <v>209</v>
      </c>
    </row>
    <row r="67" spans="1:6" ht="16.5" customHeight="1" thickBot="1">
      <c r="A67" s="221">
        <v>1</v>
      </c>
      <c r="B67" s="222">
        <v>2</v>
      </c>
      <c r="C67" s="223">
        <v>3</v>
      </c>
      <c r="D67" s="222">
        <v>4</v>
      </c>
      <c r="E67" s="238">
        <v>5</v>
      </c>
      <c r="F67" s="65"/>
    </row>
    <row r="68" spans="1:5" ht="16.5" thickBot="1">
      <c r="A68" s="239" t="s">
        <v>28</v>
      </c>
      <c r="B68" s="139"/>
      <c r="C68" s="82"/>
      <c r="D68" s="54"/>
      <c r="E68" s="100"/>
    </row>
    <row r="69" spans="1:5" ht="15.75">
      <c r="A69" s="240" t="s">
        <v>137</v>
      </c>
      <c r="B69" s="51"/>
      <c r="C69" s="48"/>
      <c r="D69" s="106"/>
      <c r="E69" s="101"/>
    </row>
    <row r="70" spans="1:5" ht="12.75">
      <c r="A70" s="241" t="s">
        <v>40</v>
      </c>
      <c r="B70" s="64">
        <v>103</v>
      </c>
      <c r="C70" s="74">
        <v>16000</v>
      </c>
      <c r="D70" s="67">
        <v>16000</v>
      </c>
      <c r="E70" s="102">
        <v>26224</v>
      </c>
    </row>
    <row r="71" spans="1:5" ht="12.75">
      <c r="A71" s="229" t="s">
        <v>4</v>
      </c>
      <c r="B71" s="50">
        <v>1300</v>
      </c>
      <c r="C71" s="73">
        <f>C72+C74+C75+C76+C73</f>
        <v>522000</v>
      </c>
      <c r="D71" s="133">
        <f>D72+D74+D75+D76+D73</f>
        <v>542000</v>
      </c>
      <c r="E71" s="77">
        <f>E72+E74+E75+E76+E73</f>
        <v>557318</v>
      </c>
    </row>
    <row r="72" spans="1:5" ht="12.75">
      <c r="A72" s="71" t="s">
        <v>5</v>
      </c>
      <c r="B72" s="57">
        <v>1301</v>
      </c>
      <c r="C72" s="74">
        <v>140000</v>
      </c>
      <c r="D72" s="67">
        <v>140000</v>
      </c>
      <c r="E72" s="102">
        <v>141124</v>
      </c>
    </row>
    <row r="73" spans="1:5" ht="12.75">
      <c r="A73" s="71" t="s">
        <v>172</v>
      </c>
      <c r="B73" s="57">
        <v>1302</v>
      </c>
      <c r="C73" s="74">
        <v>0</v>
      </c>
      <c r="D73" s="67">
        <v>0</v>
      </c>
      <c r="E73" s="102">
        <v>0</v>
      </c>
    </row>
    <row r="74" spans="1:5" ht="12.75">
      <c r="A74" s="71" t="s">
        <v>6</v>
      </c>
      <c r="B74" s="57">
        <v>1303</v>
      </c>
      <c r="C74" s="74">
        <v>250000</v>
      </c>
      <c r="D74" s="67">
        <v>270000</v>
      </c>
      <c r="E74" s="102">
        <v>283940</v>
      </c>
    </row>
    <row r="75" spans="1:5" ht="12.75">
      <c r="A75" s="71" t="s">
        <v>182</v>
      </c>
      <c r="B75" s="57">
        <v>1304</v>
      </c>
      <c r="C75" s="74">
        <v>130000</v>
      </c>
      <c r="D75" s="67">
        <v>130000</v>
      </c>
      <c r="E75" s="102">
        <v>130560</v>
      </c>
    </row>
    <row r="76" spans="1:5" ht="12.75">
      <c r="A76" s="71" t="s">
        <v>47</v>
      </c>
      <c r="B76" s="57">
        <v>1308</v>
      </c>
      <c r="C76" s="74">
        <v>2000</v>
      </c>
      <c r="D76" s="67">
        <v>2000</v>
      </c>
      <c r="E76" s="102">
        <v>1694</v>
      </c>
    </row>
    <row r="77" spans="1:5" ht="13.5" thickBot="1">
      <c r="A77" s="242" t="s">
        <v>95</v>
      </c>
      <c r="B77" s="140">
        <v>2000</v>
      </c>
      <c r="C77" s="79">
        <v>0</v>
      </c>
      <c r="D77" s="147">
        <v>0</v>
      </c>
      <c r="E77" s="103">
        <v>135</v>
      </c>
    </row>
    <row r="78" spans="1:5" ht="16.5" thickBot="1">
      <c r="A78" s="243" t="s">
        <v>7</v>
      </c>
      <c r="B78" s="61"/>
      <c r="C78" s="128">
        <f>C70+C71+C77</f>
        <v>538000</v>
      </c>
      <c r="D78" s="148">
        <f>D70+D71+D77</f>
        <v>558000</v>
      </c>
      <c r="E78" s="129">
        <f>E70+E71+E77</f>
        <v>583677</v>
      </c>
    </row>
    <row r="79" spans="1:5" ht="16.5" thickBot="1">
      <c r="A79" s="244" t="s">
        <v>138</v>
      </c>
      <c r="B79" s="54"/>
      <c r="C79" s="72"/>
      <c r="D79" s="149"/>
      <c r="E79" s="100"/>
    </row>
    <row r="80" spans="1:5" ht="12.75">
      <c r="A80" s="245" t="s">
        <v>8</v>
      </c>
      <c r="B80" s="108">
        <v>2400</v>
      </c>
      <c r="C80" s="203">
        <f>C82+C83+C84+C81</f>
        <v>904000</v>
      </c>
      <c r="D80" s="152">
        <f>D82+D83+D84+D81</f>
        <v>944000</v>
      </c>
      <c r="E80" s="197">
        <f>E82+E83+E84+E81</f>
        <v>972959</v>
      </c>
    </row>
    <row r="81" spans="1:5" ht="12.75">
      <c r="A81" s="229" t="s">
        <v>142</v>
      </c>
      <c r="B81" s="57">
        <v>2404</v>
      </c>
      <c r="C81" s="74">
        <v>200000</v>
      </c>
      <c r="D81" s="67">
        <v>200000</v>
      </c>
      <c r="E81" s="102">
        <v>180020</v>
      </c>
    </row>
    <row r="82" spans="1:5" ht="12.75">
      <c r="A82" s="71" t="s">
        <v>145</v>
      </c>
      <c r="B82" s="57">
        <v>2405</v>
      </c>
      <c r="C82" s="74">
        <v>90000</v>
      </c>
      <c r="D82" s="67">
        <v>90000</v>
      </c>
      <c r="E82" s="102">
        <v>94769</v>
      </c>
    </row>
    <row r="83" spans="1:5" ht="12.75">
      <c r="A83" s="71" t="s">
        <v>144</v>
      </c>
      <c r="B83" s="57">
        <v>2406</v>
      </c>
      <c r="C83" s="74">
        <v>600000</v>
      </c>
      <c r="D83" s="67">
        <v>640000</v>
      </c>
      <c r="E83" s="102">
        <v>681914</v>
      </c>
    </row>
    <row r="84" spans="1:5" ht="12.75">
      <c r="A84" s="71" t="s">
        <v>143</v>
      </c>
      <c r="B84" s="57">
        <v>2407</v>
      </c>
      <c r="C84" s="75">
        <v>14000</v>
      </c>
      <c r="D84" s="57">
        <v>14000</v>
      </c>
      <c r="E84" s="102">
        <v>16256</v>
      </c>
    </row>
    <row r="85" spans="1:5" ht="12.75">
      <c r="A85" s="229" t="s">
        <v>11</v>
      </c>
      <c r="B85" s="50">
        <v>2700</v>
      </c>
      <c r="C85" s="73">
        <f>SUM(C86:C94)</f>
        <v>823661</v>
      </c>
      <c r="D85" s="133">
        <f>SUM(D86:D94)</f>
        <v>823661</v>
      </c>
      <c r="E85" s="77">
        <f>SUM(E86:E94)</f>
        <v>797209</v>
      </c>
    </row>
    <row r="86" spans="1:5" ht="12.75">
      <c r="A86" s="71" t="s">
        <v>12</v>
      </c>
      <c r="B86" s="57">
        <v>2701</v>
      </c>
      <c r="C86" s="74">
        <v>120000</v>
      </c>
      <c r="D86" s="67">
        <v>120000</v>
      </c>
      <c r="E86" s="102">
        <v>123389</v>
      </c>
    </row>
    <row r="87" spans="1:5" ht="12.75">
      <c r="A87" s="71" t="s">
        <v>13</v>
      </c>
      <c r="B87" s="57">
        <v>2705</v>
      </c>
      <c r="C87" s="74">
        <v>14000</v>
      </c>
      <c r="D87" s="67">
        <v>14000</v>
      </c>
      <c r="E87" s="102">
        <v>12513</v>
      </c>
    </row>
    <row r="88" spans="1:5" ht="12.75">
      <c r="A88" s="71" t="s">
        <v>14</v>
      </c>
      <c r="B88" s="57">
        <v>2707</v>
      </c>
      <c r="C88" s="74">
        <v>534161</v>
      </c>
      <c r="D88" s="67">
        <v>534161</v>
      </c>
      <c r="E88" s="102">
        <v>517846</v>
      </c>
    </row>
    <row r="89" spans="1:5" ht="12.75">
      <c r="A89" s="71" t="s">
        <v>48</v>
      </c>
      <c r="B89" s="57">
        <v>2708</v>
      </c>
      <c r="C89" s="74">
        <v>8000</v>
      </c>
      <c r="D89" s="67">
        <v>8000</v>
      </c>
      <c r="E89" s="102">
        <v>4320</v>
      </c>
    </row>
    <row r="90" spans="1:5" ht="12.75">
      <c r="A90" s="71" t="s">
        <v>15</v>
      </c>
      <c r="B90" s="57">
        <v>2710</v>
      </c>
      <c r="C90" s="74">
        <v>40000</v>
      </c>
      <c r="D90" s="67">
        <v>40000</v>
      </c>
      <c r="E90" s="102">
        <v>37201</v>
      </c>
    </row>
    <row r="91" spans="1:5" ht="12.75">
      <c r="A91" s="71" t="s">
        <v>16</v>
      </c>
      <c r="B91" s="57">
        <v>2711</v>
      </c>
      <c r="C91" s="74">
        <v>60000</v>
      </c>
      <c r="D91" s="67">
        <v>60000</v>
      </c>
      <c r="E91" s="102">
        <v>67313</v>
      </c>
    </row>
    <row r="92" spans="1:5" ht="12.75">
      <c r="A92" s="71" t="s">
        <v>146</v>
      </c>
      <c r="B92" s="57">
        <v>2715</v>
      </c>
      <c r="C92" s="74">
        <v>500</v>
      </c>
      <c r="D92" s="67">
        <v>500</v>
      </c>
      <c r="E92" s="102">
        <v>540</v>
      </c>
    </row>
    <row r="93" spans="1:8" ht="12.75">
      <c r="A93" s="71" t="s">
        <v>39</v>
      </c>
      <c r="B93" s="57">
        <v>2717</v>
      </c>
      <c r="C93" s="74">
        <v>2000</v>
      </c>
      <c r="D93" s="67">
        <v>2000</v>
      </c>
      <c r="E93" s="102">
        <v>2065</v>
      </c>
      <c r="H93" s="246"/>
    </row>
    <row r="94" spans="1:5" ht="12.75">
      <c r="A94" s="71" t="s">
        <v>147</v>
      </c>
      <c r="B94" s="57">
        <v>2729</v>
      </c>
      <c r="C94" s="74">
        <v>45000</v>
      </c>
      <c r="D94" s="67">
        <v>45000</v>
      </c>
      <c r="E94" s="102">
        <v>32022</v>
      </c>
    </row>
    <row r="95" spans="1:5" ht="12.75" customHeight="1">
      <c r="A95" s="229" t="s">
        <v>18</v>
      </c>
      <c r="B95" s="50">
        <v>2800</v>
      </c>
      <c r="C95" s="73">
        <f>C96+C97</f>
        <v>35000</v>
      </c>
      <c r="D95" s="73">
        <f>D96+D97</f>
        <v>67000</v>
      </c>
      <c r="E95" s="77">
        <f>E96+E97</f>
        <v>72406</v>
      </c>
    </row>
    <row r="96" spans="1:5" ht="12.75">
      <c r="A96" s="71" t="s">
        <v>19</v>
      </c>
      <c r="B96" s="57">
        <v>2802</v>
      </c>
      <c r="C96" s="74">
        <v>35000</v>
      </c>
      <c r="D96" s="67">
        <v>35000</v>
      </c>
      <c r="E96" s="102">
        <v>38064</v>
      </c>
    </row>
    <row r="97" spans="1:5" ht="12.75">
      <c r="A97" s="71" t="s">
        <v>193</v>
      </c>
      <c r="B97" s="57">
        <v>2809</v>
      </c>
      <c r="C97" s="74"/>
      <c r="D97" s="67">
        <v>32000</v>
      </c>
      <c r="E97" s="102">
        <v>34342</v>
      </c>
    </row>
    <row r="98" spans="1:5" ht="12.75">
      <c r="A98" s="229" t="s">
        <v>30</v>
      </c>
      <c r="B98" s="50">
        <v>3600</v>
      </c>
      <c r="C98" s="76">
        <f>C100+C99</f>
        <v>5000</v>
      </c>
      <c r="D98" s="76">
        <f>D100+D99</f>
        <v>10000</v>
      </c>
      <c r="E98" s="76">
        <f>E100+E99</f>
        <v>9274</v>
      </c>
    </row>
    <row r="99" spans="1:5" ht="12" customHeight="1">
      <c r="A99" s="71" t="s">
        <v>216</v>
      </c>
      <c r="B99" s="57">
        <v>3601</v>
      </c>
      <c r="C99" s="74">
        <v>0</v>
      </c>
      <c r="D99" s="67">
        <v>0</v>
      </c>
      <c r="E99" s="102">
        <v>-22</v>
      </c>
    </row>
    <row r="100" spans="1:5" ht="12" customHeight="1">
      <c r="A100" s="71" t="s">
        <v>17</v>
      </c>
      <c r="B100" s="57">
        <v>3619</v>
      </c>
      <c r="C100" s="74">
        <v>5000</v>
      </c>
      <c r="D100" s="67">
        <v>10000</v>
      </c>
      <c r="E100" s="102">
        <v>9296</v>
      </c>
    </row>
    <row r="101" spans="1:5" ht="12" customHeight="1">
      <c r="A101" s="229" t="s">
        <v>38</v>
      </c>
      <c r="B101" s="50">
        <v>3700</v>
      </c>
      <c r="C101" s="73">
        <f>C102+C103</f>
        <v>-138000</v>
      </c>
      <c r="D101" s="133">
        <f>D102+D103</f>
        <v>-135000</v>
      </c>
      <c r="E101" s="77">
        <f>E102+E103</f>
        <v>-136265</v>
      </c>
    </row>
    <row r="102" spans="1:5" ht="12" customHeight="1">
      <c r="A102" s="71" t="s">
        <v>148</v>
      </c>
      <c r="B102" s="57">
        <v>3701</v>
      </c>
      <c r="C102" s="74">
        <v>-110000</v>
      </c>
      <c r="D102" s="67">
        <v>-110000</v>
      </c>
      <c r="E102" s="102">
        <v>-131784</v>
      </c>
    </row>
    <row r="103" spans="1:5" ht="12" customHeight="1">
      <c r="A103" s="247" t="s">
        <v>149</v>
      </c>
      <c r="B103" s="92">
        <v>3702</v>
      </c>
      <c r="C103" s="145">
        <v>-28000</v>
      </c>
      <c r="D103" s="123">
        <v>-25000</v>
      </c>
      <c r="E103" s="192">
        <v>-4481</v>
      </c>
    </row>
    <row r="104" spans="1:5" ht="12.75">
      <c r="A104" s="229" t="s">
        <v>20</v>
      </c>
      <c r="B104" s="50">
        <v>4000</v>
      </c>
      <c r="C104" s="73">
        <f>SUM(C105:C107)</f>
        <v>220000</v>
      </c>
      <c r="D104" s="133">
        <f>SUM(D105:D107)</f>
        <v>378000</v>
      </c>
      <c r="E104" s="77">
        <f>SUM(E105:E107)</f>
        <v>409421</v>
      </c>
    </row>
    <row r="105" spans="1:5" ht="12.75">
      <c r="A105" s="71" t="s">
        <v>41</v>
      </c>
      <c r="B105" s="57">
        <v>4022</v>
      </c>
      <c r="C105" s="74">
        <v>20000</v>
      </c>
      <c r="D105" s="67">
        <v>27000</v>
      </c>
      <c r="E105" s="102">
        <v>43563</v>
      </c>
    </row>
    <row r="106" spans="1:5" ht="12.75">
      <c r="A106" s="71" t="s">
        <v>31</v>
      </c>
      <c r="B106" s="57">
        <v>4030</v>
      </c>
      <c r="C106" s="74"/>
      <c r="D106" s="67">
        <v>115000</v>
      </c>
      <c r="E106" s="102">
        <v>114180</v>
      </c>
    </row>
    <row r="107" spans="1:5" ht="12.75">
      <c r="A107" s="71" t="s">
        <v>91</v>
      </c>
      <c r="B107" s="57">
        <v>4040</v>
      </c>
      <c r="C107" s="74">
        <v>200000</v>
      </c>
      <c r="D107" s="67">
        <v>236000</v>
      </c>
      <c r="E107" s="102">
        <v>251678</v>
      </c>
    </row>
    <row r="108" spans="1:5" ht="12.75">
      <c r="A108" s="229" t="s">
        <v>21</v>
      </c>
      <c r="B108" s="50">
        <v>4100</v>
      </c>
      <c r="C108" s="73">
        <v>5000</v>
      </c>
      <c r="D108" s="133">
        <v>9000</v>
      </c>
      <c r="E108" s="180">
        <v>9494</v>
      </c>
    </row>
    <row r="109" spans="1:5" ht="13.5" thickBot="1">
      <c r="A109" s="248" t="s">
        <v>194</v>
      </c>
      <c r="B109" s="118">
        <v>4501</v>
      </c>
      <c r="C109" s="177">
        <v>0</v>
      </c>
      <c r="D109" s="178">
        <v>3402</v>
      </c>
      <c r="E109" s="202">
        <v>3402</v>
      </c>
    </row>
    <row r="110" spans="1:5" ht="15.75" customHeight="1" thickBot="1">
      <c r="A110" s="249" t="s">
        <v>22</v>
      </c>
      <c r="B110" s="59"/>
      <c r="C110" s="80">
        <f>C80+C85+C95+C98+C101+C104+C108+C109</f>
        <v>1854661</v>
      </c>
      <c r="D110" s="80">
        <f>D80+D85+D95+D98+D101+D104+D108+D109</f>
        <v>2100063</v>
      </c>
      <c r="E110" s="80">
        <f>E80+E85+E95+E98+E101+E104+E108+E109</f>
        <v>2137900</v>
      </c>
    </row>
    <row r="111" spans="1:5" ht="18.75" customHeight="1" thickBot="1">
      <c r="A111" s="249" t="s">
        <v>23</v>
      </c>
      <c r="B111" s="59"/>
      <c r="C111" s="144">
        <f>C78+C110</f>
        <v>2392661</v>
      </c>
      <c r="D111" s="142">
        <f>D78+D110</f>
        <v>2658063</v>
      </c>
      <c r="E111" s="136">
        <f>E78+E110</f>
        <v>2721577</v>
      </c>
    </row>
    <row r="112" spans="1:5" ht="12.75">
      <c r="A112" s="250"/>
      <c r="B112" s="60"/>
      <c r="C112" s="137"/>
      <c r="D112" s="143"/>
      <c r="E112" s="131"/>
    </row>
    <row r="113" spans="1:5" ht="12.75">
      <c r="A113" s="251" t="s">
        <v>24</v>
      </c>
      <c r="B113" s="58"/>
      <c r="C113" s="138"/>
      <c r="D113" s="57"/>
      <c r="E113" s="102"/>
    </row>
    <row r="114" spans="1:5" ht="12.75">
      <c r="A114" s="229" t="s">
        <v>25</v>
      </c>
      <c r="B114" s="50">
        <v>3100</v>
      </c>
      <c r="C114" s="73">
        <f>SUM(C115:C118)</f>
        <v>1407300</v>
      </c>
      <c r="D114" s="133">
        <f>SUM(D115:D118)</f>
        <v>3121392</v>
      </c>
      <c r="E114" s="77">
        <f>SUM(E115:E118)</f>
        <v>3121346</v>
      </c>
    </row>
    <row r="115" spans="1:5" ht="12.75">
      <c r="A115" s="71" t="s">
        <v>92</v>
      </c>
      <c r="B115" s="57">
        <v>3112</v>
      </c>
      <c r="C115" s="74">
        <v>1060000</v>
      </c>
      <c r="D115" s="67">
        <v>1060000</v>
      </c>
      <c r="E115" s="102">
        <v>1060000</v>
      </c>
    </row>
    <row r="116" spans="1:5" ht="12.75">
      <c r="A116" s="247" t="s">
        <v>94</v>
      </c>
      <c r="B116" s="92">
        <v>3113</v>
      </c>
      <c r="C116" s="145">
        <v>347300</v>
      </c>
      <c r="D116" s="67">
        <v>2061392</v>
      </c>
      <c r="E116" s="102">
        <v>2061346</v>
      </c>
    </row>
    <row r="117" spans="1:5" ht="12.75">
      <c r="A117" s="247"/>
      <c r="B117" s="92"/>
      <c r="C117" s="145"/>
      <c r="D117" s="123"/>
      <c r="E117" s="102"/>
    </row>
    <row r="118" spans="1:5" ht="12.75" customHeight="1">
      <c r="A118" s="71"/>
      <c r="B118" s="57"/>
      <c r="C118" s="74"/>
      <c r="D118" s="67"/>
      <c r="E118" s="102"/>
    </row>
    <row r="119" spans="1:6" ht="15.75" customHeight="1" thickBot="1">
      <c r="A119" s="252" t="s">
        <v>26</v>
      </c>
      <c r="B119" s="93"/>
      <c r="C119" s="146">
        <f>C114</f>
        <v>1407300</v>
      </c>
      <c r="D119" s="134">
        <f>D114</f>
        <v>3121392</v>
      </c>
      <c r="E119" s="132">
        <f>E114</f>
        <v>3121346</v>
      </c>
      <c r="F119" s="65"/>
    </row>
    <row r="120" spans="1:6" ht="12.75" customHeight="1">
      <c r="A120" s="15"/>
      <c r="B120" s="48"/>
      <c r="C120" s="66"/>
      <c r="D120" s="66"/>
      <c r="E120" s="104"/>
      <c r="F120" s="65"/>
    </row>
    <row r="121" spans="1:6" ht="12.75" customHeight="1">
      <c r="A121" s="15"/>
      <c r="B121" s="48"/>
      <c r="C121" s="66"/>
      <c r="D121" s="66"/>
      <c r="E121" s="104"/>
      <c r="F121" s="65"/>
    </row>
    <row r="122" spans="1:6" ht="12.75" customHeight="1">
      <c r="A122" s="15"/>
      <c r="B122" s="48"/>
      <c r="C122" s="66"/>
      <c r="D122" s="66"/>
      <c r="E122" s="104"/>
      <c r="F122" s="65"/>
    </row>
    <row r="123" spans="1:6" ht="12.75" customHeight="1">
      <c r="A123" s="15"/>
      <c r="B123" s="48"/>
      <c r="C123" s="66"/>
      <c r="D123" s="66"/>
      <c r="E123" s="104"/>
      <c r="F123" s="65"/>
    </row>
    <row r="124" spans="1:6" ht="12.75" customHeight="1">
      <c r="A124" s="15"/>
      <c r="B124" s="48"/>
      <c r="C124" s="66"/>
      <c r="D124" s="66"/>
      <c r="E124" s="104"/>
      <c r="F124" s="65"/>
    </row>
    <row r="125" spans="1:6" ht="12.75" customHeight="1">
      <c r="A125" s="15"/>
      <c r="B125" s="48"/>
      <c r="C125" s="66"/>
      <c r="D125" s="66"/>
      <c r="E125" s="104">
        <v>3</v>
      </c>
      <c r="F125" s="65"/>
    </row>
    <row r="126" spans="1:6" ht="12.75" customHeight="1">
      <c r="A126" s="15"/>
      <c r="B126" s="48"/>
      <c r="C126" s="66"/>
      <c r="D126" s="66"/>
      <c r="E126" s="104"/>
      <c r="F126" s="65"/>
    </row>
    <row r="127" spans="1:6" ht="12.75" customHeight="1">
      <c r="A127" s="15"/>
      <c r="B127" s="48"/>
      <c r="C127" s="66"/>
      <c r="D127" s="66"/>
      <c r="E127" s="104"/>
      <c r="F127" s="65"/>
    </row>
    <row r="128" spans="1:6" ht="12.75" customHeight="1">
      <c r="A128" s="15"/>
      <c r="B128" s="48"/>
      <c r="C128" s="66"/>
      <c r="D128" s="66"/>
      <c r="E128" s="104"/>
      <c r="F128" s="65"/>
    </row>
    <row r="129" spans="1:6" ht="12.75" customHeight="1">
      <c r="A129" s="15"/>
      <c r="B129" s="48"/>
      <c r="C129" s="66"/>
      <c r="D129" s="66"/>
      <c r="E129" s="15"/>
      <c r="F129" s="65"/>
    </row>
    <row r="130" spans="1:6" ht="12.75" customHeight="1" thickBot="1">
      <c r="A130" s="15"/>
      <c r="B130" s="48"/>
      <c r="C130" s="66"/>
      <c r="D130" s="66"/>
      <c r="E130" s="15"/>
      <c r="F130" s="65"/>
    </row>
    <row r="131" spans="1:6" ht="12.75" customHeight="1">
      <c r="A131" s="219" t="s">
        <v>0</v>
      </c>
      <c r="B131" s="219" t="s">
        <v>1</v>
      </c>
      <c r="C131" s="219" t="s">
        <v>163</v>
      </c>
      <c r="D131" s="237" t="s">
        <v>129</v>
      </c>
      <c r="E131" s="219" t="s">
        <v>192</v>
      </c>
      <c r="F131" s="65"/>
    </row>
    <row r="132" spans="1:6" ht="12.75" customHeight="1" thickBot="1">
      <c r="A132" s="220" t="s">
        <v>2</v>
      </c>
      <c r="B132" s="220" t="s">
        <v>3</v>
      </c>
      <c r="C132" s="220" t="s">
        <v>209</v>
      </c>
      <c r="D132" s="220" t="s">
        <v>209</v>
      </c>
      <c r="E132" s="220" t="s">
        <v>209</v>
      </c>
      <c r="F132" s="65"/>
    </row>
    <row r="133" spans="1:5" ht="13.5" thickBot="1">
      <c r="A133" s="221">
        <v>1</v>
      </c>
      <c r="B133" s="222">
        <v>2</v>
      </c>
      <c r="C133" s="223">
        <v>3</v>
      </c>
      <c r="D133" s="223">
        <v>4</v>
      </c>
      <c r="E133" s="224">
        <v>5</v>
      </c>
    </row>
    <row r="134" spans="1:5" ht="12.75">
      <c r="A134" s="253" t="s">
        <v>165</v>
      </c>
      <c r="B134" s="196">
        <v>6100</v>
      </c>
      <c r="C134" s="152">
        <f>C135+C136</f>
        <v>-233000</v>
      </c>
      <c r="D134" s="152">
        <f>D135+D136</f>
        <v>-111763</v>
      </c>
      <c r="E134" s="152">
        <f>E135+E136</f>
        <v>-43725</v>
      </c>
    </row>
    <row r="135" spans="1:5" ht="12.75">
      <c r="A135" s="7" t="s">
        <v>203</v>
      </c>
      <c r="B135" s="52">
        <v>6101</v>
      </c>
      <c r="C135" s="67"/>
      <c r="D135" s="67">
        <v>121237</v>
      </c>
      <c r="E135" s="102">
        <v>121237</v>
      </c>
    </row>
    <row r="136" spans="1:5" ht="12.75">
      <c r="A136" s="7" t="s">
        <v>202</v>
      </c>
      <c r="B136" s="52">
        <v>6102</v>
      </c>
      <c r="C136" s="67">
        <v>-233000</v>
      </c>
      <c r="D136" s="67">
        <v>-233000</v>
      </c>
      <c r="E136" s="102">
        <v>-164962</v>
      </c>
    </row>
    <row r="137" spans="1:5" ht="12.75">
      <c r="A137" s="7"/>
      <c r="B137" s="150"/>
      <c r="C137" s="67"/>
      <c r="D137" s="67"/>
      <c r="E137" s="102"/>
    </row>
    <row r="138" spans="1:5" ht="12.75">
      <c r="A138" s="91" t="s">
        <v>150</v>
      </c>
      <c r="B138" s="121">
        <v>6200</v>
      </c>
      <c r="C138" s="133">
        <f>C139+C140</f>
        <v>-241006</v>
      </c>
      <c r="D138" s="133">
        <f>D139+D140</f>
        <v>-619786</v>
      </c>
      <c r="E138" s="133">
        <f>E139+E140</f>
        <v>-622609</v>
      </c>
    </row>
    <row r="139" spans="1:5" ht="12.75">
      <c r="A139" s="7" t="s">
        <v>203</v>
      </c>
      <c r="B139" s="52">
        <v>6201</v>
      </c>
      <c r="C139" s="67"/>
      <c r="D139" s="67">
        <v>0</v>
      </c>
      <c r="E139" s="102">
        <v>0</v>
      </c>
    </row>
    <row r="140" spans="1:5" ht="12.75">
      <c r="A140" s="7" t="s">
        <v>202</v>
      </c>
      <c r="B140" s="52">
        <v>6202</v>
      </c>
      <c r="C140" s="67">
        <v>-241006</v>
      </c>
      <c r="D140" s="67">
        <v>-619786</v>
      </c>
      <c r="E140" s="102">
        <v>-622609</v>
      </c>
    </row>
    <row r="141" spans="1:5" ht="12.75">
      <c r="A141" s="16" t="s">
        <v>152</v>
      </c>
      <c r="B141" s="151">
        <v>6401</v>
      </c>
      <c r="C141" s="55"/>
      <c r="D141" s="141">
        <v>9965</v>
      </c>
      <c r="E141" s="182">
        <v>9965</v>
      </c>
    </row>
    <row r="142" spans="1:5" ht="12.75">
      <c r="A142" s="16" t="s">
        <v>173</v>
      </c>
      <c r="B142" s="151">
        <v>7200</v>
      </c>
      <c r="C142" s="55">
        <v>0</v>
      </c>
      <c r="D142" s="141">
        <v>-5000</v>
      </c>
      <c r="E142" s="182">
        <v>-5000</v>
      </c>
    </row>
    <row r="143" spans="1:5" ht="12.75">
      <c r="A143" s="16" t="s">
        <v>151</v>
      </c>
      <c r="B143" s="151">
        <v>7600</v>
      </c>
      <c r="C143" s="183">
        <v>560114</v>
      </c>
      <c r="D143" s="141">
        <v>560114</v>
      </c>
      <c r="E143" s="182">
        <v>295136</v>
      </c>
    </row>
    <row r="144" spans="1:5" ht="12.75">
      <c r="A144" s="16" t="s">
        <v>217</v>
      </c>
      <c r="B144" s="185">
        <v>8371</v>
      </c>
      <c r="C144" s="184"/>
      <c r="D144" s="141">
        <v>0</v>
      </c>
      <c r="E144" s="182">
        <v>150444</v>
      </c>
    </row>
    <row r="145" spans="1:5" ht="12.75">
      <c r="A145" s="4" t="s">
        <v>141</v>
      </c>
      <c r="B145" s="50">
        <v>8803</v>
      </c>
      <c r="C145" s="184">
        <v>-42544</v>
      </c>
      <c r="D145" s="141">
        <v>-42544</v>
      </c>
      <c r="E145" s="182">
        <v>-42544</v>
      </c>
    </row>
    <row r="146" spans="1:5" ht="12.75">
      <c r="A146" s="254" t="s">
        <v>45</v>
      </c>
      <c r="B146" s="186">
        <v>9501</v>
      </c>
      <c r="C146" s="133">
        <v>958126</v>
      </c>
      <c r="D146" s="133">
        <v>958126</v>
      </c>
      <c r="E146" s="198">
        <v>958126</v>
      </c>
    </row>
    <row r="147" spans="1:5" ht="12.75">
      <c r="A147" s="4" t="s">
        <v>46</v>
      </c>
      <c r="B147" s="194">
        <v>9502</v>
      </c>
      <c r="C147" s="191">
        <v>3730</v>
      </c>
      <c r="D147" s="133">
        <v>3730</v>
      </c>
      <c r="E147" s="198">
        <v>3730</v>
      </c>
    </row>
    <row r="148" spans="1:5" ht="12.75">
      <c r="A148" s="4" t="s">
        <v>199</v>
      </c>
      <c r="B148" s="194">
        <v>9507</v>
      </c>
      <c r="C148" s="191">
        <v>0</v>
      </c>
      <c r="D148" s="133">
        <v>0</v>
      </c>
      <c r="E148" s="180">
        <v>-1403243</v>
      </c>
    </row>
    <row r="149" spans="1:5" ht="12.75">
      <c r="A149" s="4" t="s">
        <v>200</v>
      </c>
      <c r="B149" s="194">
        <v>9508</v>
      </c>
      <c r="C149" s="191">
        <v>0</v>
      </c>
      <c r="D149" s="133">
        <v>0</v>
      </c>
      <c r="E149" s="180">
        <v>-3730</v>
      </c>
    </row>
    <row r="150" spans="1:5" ht="13.5" thickBot="1">
      <c r="A150" s="235" t="s">
        <v>201</v>
      </c>
      <c r="B150" s="199">
        <v>9511</v>
      </c>
      <c r="C150" s="200">
        <v>0</v>
      </c>
      <c r="D150" s="201">
        <v>0</v>
      </c>
      <c r="E150" s="202">
        <v>0</v>
      </c>
    </row>
    <row r="151" spans="1:5" ht="18.75" customHeight="1" thickBot="1">
      <c r="A151" s="8" t="s">
        <v>29</v>
      </c>
      <c r="B151" s="85"/>
      <c r="C151" s="153">
        <f>C111+C119+C134+C138+C143+C144+C145+C146+C147+C141+C148+C149+C150+C142</f>
        <v>4805381</v>
      </c>
      <c r="D151" s="153">
        <f>D111+D119+D134+D138+D143+D144+D145+D146+D147+D141+D148+D149+D150+D142</f>
        <v>6532297</v>
      </c>
      <c r="E151" s="153">
        <f>E111+E119+E134+E138+E143+E144+E145+E146+E147+E141+E148+E149+E150+E142</f>
        <v>5139473</v>
      </c>
    </row>
    <row r="152" spans="1:5" ht="18.75" customHeight="1" thickBot="1">
      <c r="A152" s="236" t="s">
        <v>42</v>
      </c>
      <c r="B152" s="195"/>
      <c r="C152" s="204">
        <f>C45+C151</f>
        <v>10386711</v>
      </c>
      <c r="D152" s="85">
        <f>D45+D151</f>
        <v>13383297</v>
      </c>
      <c r="E152" s="153">
        <f>E45+E151</f>
        <v>11161102</v>
      </c>
    </row>
    <row r="153" spans="1:5" ht="15.75" customHeight="1" thickBot="1">
      <c r="A153" s="255" t="s">
        <v>51</v>
      </c>
      <c r="B153" s="193"/>
      <c r="C153" s="205">
        <f>C228+C291</f>
        <v>10386711</v>
      </c>
      <c r="D153" s="205">
        <f>D228+D291</f>
        <v>13383297</v>
      </c>
      <c r="E153" s="206">
        <f>E228+E291</f>
        <v>11161102</v>
      </c>
    </row>
    <row r="154" spans="1:5" ht="15.75" customHeight="1">
      <c r="A154" s="88"/>
      <c r="B154" s="87"/>
      <c r="C154" s="62"/>
      <c r="D154" s="62"/>
      <c r="E154" s="62"/>
    </row>
    <row r="155" spans="1:5" ht="15.75" customHeight="1">
      <c r="A155" s="88"/>
      <c r="B155" s="87"/>
      <c r="C155" s="62"/>
      <c r="D155" s="62"/>
      <c r="E155" s="62"/>
    </row>
    <row r="156" spans="1:5" ht="15.75" customHeight="1">
      <c r="A156" s="88"/>
      <c r="B156" s="87"/>
      <c r="C156" s="62"/>
      <c r="D156" s="62"/>
      <c r="E156" s="62"/>
    </row>
    <row r="157" spans="1:5" ht="15.75" customHeight="1">
      <c r="A157" s="88"/>
      <c r="B157" s="87"/>
      <c r="C157" s="62"/>
      <c r="D157" s="62"/>
      <c r="E157" s="62"/>
    </row>
    <row r="158" spans="1:5" ht="15.75" customHeight="1">
      <c r="A158" s="88"/>
      <c r="B158" s="87"/>
      <c r="C158" s="62"/>
      <c r="D158" s="62"/>
      <c r="E158" s="62"/>
    </row>
    <row r="159" spans="1:5" ht="15.75" customHeight="1">
      <c r="A159" s="88"/>
      <c r="B159" s="87"/>
      <c r="C159" s="62"/>
      <c r="D159" s="62"/>
      <c r="E159" s="62"/>
    </row>
    <row r="160" spans="1:5" ht="15.75" customHeight="1">
      <c r="A160" s="88"/>
      <c r="B160" s="87"/>
      <c r="C160" s="62"/>
      <c r="D160" s="62"/>
      <c r="E160" s="62"/>
    </row>
    <row r="161" spans="1:5" ht="15.75" customHeight="1">
      <c r="A161" s="88"/>
      <c r="B161" s="87"/>
      <c r="C161" s="62"/>
      <c r="D161" s="62"/>
      <c r="E161" s="62"/>
    </row>
    <row r="162" spans="1:5" ht="15.75" customHeight="1">
      <c r="A162" s="88"/>
      <c r="B162" s="87"/>
      <c r="C162" s="62"/>
      <c r="D162" s="62"/>
      <c r="E162" s="62"/>
    </row>
    <row r="163" spans="1:5" ht="15.75" customHeight="1">
      <c r="A163" s="88"/>
      <c r="B163" s="87"/>
      <c r="C163" s="62"/>
      <c r="D163" s="62"/>
      <c r="E163" s="62"/>
    </row>
    <row r="164" spans="1:5" ht="15.75" customHeight="1">
      <c r="A164" s="88"/>
      <c r="B164" s="87"/>
      <c r="C164" s="62"/>
      <c r="D164" s="62"/>
      <c r="E164" s="62"/>
    </row>
    <row r="165" spans="1:5" ht="15.75" customHeight="1">
      <c r="A165" s="88"/>
      <c r="B165" s="87"/>
      <c r="C165" s="62"/>
      <c r="D165" s="62"/>
      <c r="E165" s="62"/>
    </row>
    <row r="166" spans="1:5" ht="15.75" customHeight="1">
      <c r="A166" s="88"/>
      <c r="B166" s="87"/>
      <c r="C166" s="62"/>
      <c r="D166" s="62"/>
      <c r="E166" s="62"/>
    </row>
    <row r="167" spans="1:5" ht="15.75" customHeight="1">
      <c r="A167" s="88"/>
      <c r="B167" s="87"/>
      <c r="C167" s="62"/>
      <c r="D167" s="62"/>
      <c r="E167" s="62"/>
    </row>
    <row r="168" spans="1:5" ht="15.75" customHeight="1">
      <c r="A168" s="88"/>
      <c r="B168" s="87"/>
      <c r="C168" s="62"/>
      <c r="D168" s="62"/>
      <c r="E168" s="62"/>
    </row>
    <row r="169" spans="1:5" ht="15.75" customHeight="1">
      <c r="A169" s="88"/>
      <c r="B169" s="87"/>
      <c r="C169" s="62"/>
      <c r="D169" s="62"/>
      <c r="E169" s="62"/>
    </row>
    <row r="170" spans="1:5" ht="15.75" customHeight="1">
      <c r="A170" s="88"/>
      <c r="B170" s="87"/>
      <c r="C170" s="62"/>
      <c r="D170" s="62"/>
      <c r="E170" s="62"/>
    </row>
    <row r="171" spans="1:5" ht="15.75" customHeight="1">
      <c r="A171" s="88"/>
      <c r="B171" s="87"/>
      <c r="C171" s="62"/>
      <c r="D171" s="62"/>
      <c r="E171" s="62"/>
    </row>
    <row r="172" spans="1:5" ht="15.75" customHeight="1">
      <c r="A172" s="88"/>
      <c r="B172" s="87"/>
      <c r="C172" s="62"/>
      <c r="D172" s="62"/>
      <c r="E172" s="62"/>
    </row>
    <row r="173" spans="1:5" ht="15.75" customHeight="1">
      <c r="A173" s="88"/>
      <c r="B173" s="87"/>
      <c r="C173" s="62"/>
      <c r="D173" s="62"/>
      <c r="E173" s="62"/>
    </row>
    <row r="174" spans="1:5" ht="15.75" customHeight="1">
      <c r="A174" s="88"/>
      <c r="B174" s="87"/>
      <c r="C174" s="62"/>
      <c r="D174" s="62"/>
      <c r="E174" s="62"/>
    </row>
    <row r="175" spans="1:5" ht="15.75" customHeight="1">
      <c r="A175" s="88"/>
      <c r="B175" s="87"/>
      <c r="C175" s="62"/>
      <c r="D175" s="62"/>
      <c r="E175" s="62"/>
    </row>
    <row r="176" spans="1:5" ht="15.75" customHeight="1">
      <c r="A176" s="88"/>
      <c r="B176" s="87"/>
      <c r="C176" s="62"/>
      <c r="D176" s="62"/>
      <c r="E176" s="62"/>
    </row>
    <row r="177" spans="1:5" ht="15.75" customHeight="1">
      <c r="A177" s="88"/>
      <c r="B177" s="87"/>
      <c r="C177" s="62"/>
      <c r="D177" s="62"/>
      <c r="E177" s="62"/>
    </row>
    <row r="178" spans="1:5" ht="15.75" customHeight="1">
      <c r="A178" s="88"/>
      <c r="B178" s="87"/>
      <c r="C178" s="62"/>
      <c r="D178" s="62"/>
      <c r="E178" s="62"/>
    </row>
    <row r="179" spans="1:5" ht="15.75" customHeight="1">
      <c r="A179" s="88"/>
      <c r="B179" s="87"/>
      <c r="C179" s="62"/>
      <c r="D179" s="62"/>
      <c r="E179" s="62"/>
    </row>
    <row r="180" spans="1:5" ht="15.75" customHeight="1">
      <c r="A180" s="88"/>
      <c r="B180" s="87"/>
      <c r="C180" s="62"/>
      <c r="D180" s="62"/>
      <c r="E180" s="62"/>
    </row>
    <row r="181" spans="1:5" ht="15.75" customHeight="1">
      <c r="A181" s="88"/>
      <c r="B181" s="87"/>
      <c r="C181" s="62"/>
      <c r="D181" s="62"/>
      <c r="E181" s="62"/>
    </row>
    <row r="182" spans="1:5" ht="15.75" customHeight="1">
      <c r="A182" s="88"/>
      <c r="B182" s="87"/>
      <c r="C182" s="62"/>
      <c r="D182" s="62"/>
      <c r="E182" s="62"/>
    </row>
    <row r="183" spans="1:5" ht="15.75" customHeight="1">
      <c r="A183" s="88"/>
      <c r="B183" s="87"/>
      <c r="C183" s="62"/>
      <c r="D183" s="62"/>
      <c r="E183" s="62"/>
    </row>
    <row r="184" spans="1:5" ht="15.75" customHeight="1">
      <c r="A184" s="88"/>
      <c r="B184" s="87"/>
      <c r="C184" s="62"/>
      <c r="D184" s="62"/>
      <c r="E184" s="62">
        <v>4</v>
      </c>
    </row>
    <row r="185" spans="1:5" ht="15.75" customHeight="1">
      <c r="A185" s="88"/>
      <c r="B185" s="87"/>
      <c r="C185" s="62"/>
      <c r="D185" s="62"/>
      <c r="E185" s="62"/>
    </row>
    <row r="186" spans="1:5" ht="15.75" customHeight="1">
      <c r="A186" s="88"/>
      <c r="B186" s="87"/>
      <c r="C186" s="62"/>
      <c r="D186" s="62"/>
      <c r="E186" s="62"/>
    </row>
    <row r="187" spans="1:5" ht="15.75" customHeight="1">
      <c r="A187" s="88"/>
      <c r="B187" s="87"/>
      <c r="C187" s="62"/>
      <c r="D187" s="62"/>
      <c r="E187" s="62"/>
    </row>
    <row r="188" spans="1:5" ht="15.75" customHeight="1" thickBot="1">
      <c r="A188" s="10"/>
      <c r="B188" s="87"/>
      <c r="C188" s="87"/>
      <c r="D188" s="62"/>
      <c r="E188" s="105"/>
    </row>
    <row r="189" spans="1:5" ht="14.25" customHeight="1">
      <c r="A189" s="219" t="s">
        <v>44</v>
      </c>
      <c r="B189" s="256" t="s">
        <v>32</v>
      </c>
      <c r="C189" s="219" t="s">
        <v>163</v>
      </c>
      <c r="D189" s="237" t="s">
        <v>129</v>
      </c>
      <c r="E189" s="219" t="s">
        <v>192</v>
      </c>
    </row>
    <row r="190" spans="1:8" ht="14.25" customHeight="1" thickBot="1">
      <c r="A190" s="220" t="s">
        <v>71</v>
      </c>
      <c r="B190" s="257" t="s">
        <v>33</v>
      </c>
      <c r="C190" s="220" t="s">
        <v>209</v>
      </c>
      <c r="D190" s="220" t="s">
        <v>209</v>
      </c>
      <c r="E190" s="220" t="s">
        <v>209</v>
      </c>
      <c r="H190" s="258"/>
    </row>
    <row r="191" spans="1:8" ht="14.25" customHeight="1" thickBot="1">
      <c r="A191" s="221">
        <v>1</v>
      </c>
      <c r="B191" s="222">
        <v>2</v>
      </c>
      <c r="C191" s="223">
        <v>3</v>
      </c>
      <c r="D191" s="259">
        <v>4</v>
      </c>
      <c r="E191" s="224">
        <v>5</v>
      </c>
      <c r="H191" s="260"/>
    </row>
    <row r="192" spans="1:8" ht="15.75" customHeight="1">
      <c r="A192" s="168" t="s">
        <v>27</v>
      </c>
      <c r="B192" s="261"/>
      <c r="C192" s="262"/>
      <c r="D192" s="115"/>
      <c r="E192" s="131"/>
      <c r="H192" s="260"/>
    </row>
    <row r="193" spans="1:8" ht="14.25">
      <c r="A193" s="263" t="s">
        <v>52</v>
      </c>
      <c r="B193" s="264"/>
      <c r="C193" s="265">
        <f>C194+C195</f>
        <v>658291</v>
      </c>
      <c r="D193" s="265">
        <f>D194+D195</f>
        <v>749592</v>
      </c>
      <c r="E193" s="265">
        <f>E194+E195</f>
        <v>749591</v>
      </c>
      <c r="H193" s="21"/>
    </row>
    <row r="194" spans="1:8" ht="14.25">
      <c r="A194" s="6" t="s">
        <v>204</v>
      </c>
      <c r="B194" s="266">
        <v>117</v>
      </c>
      <c r="C194" s="147"/>
      <c r="D194" s="123">
        <v>66801</v>
      </c>
      <c r="E194" s="267">
        <v>66801</v>
      </c>
      <c r="H194" s="21"/>
    </row>
    <row r="195" spans="1:8" ht="14.25">
      <c r="A195" s="6" t="s">
        <v>53</v>
      </c>
      <c r="B195" s="266">
        <v>122</v>
      </c>
      <c r="C195" s="123">
        <v>658291</v>
      </c>
      <c r="D195" s="123">
        <v>682791</v>
      </c>
      <c r="E195" s="172">
        <v>682790</v>
      </c>
      <c r="H195" s="21"/>
    </row>
    <row r="196" spans="1:8" ht="14.25">
      <c r="A196" s="34"/>
      <c r="B196" s="266"/>
      <c r="C196" s="268"/>
      <c r="D196" s="268"/>
      <c r="E196" s="102"/>
      <c r="H196" s="21"/>
    </row>
    <row r="197" spans="1:8" ht="14.25">
      <c r="A197" s="263" t="s">
        <v>54</v>
      </c>
      <c r="B197" s="269"/>
      <c r="C197" s="147">
        <f>C198+C199</f>
        <v>111282</v>
      </c>
      <c r="D197" s="147">
        <f>D198+D199</f>
        <v>111282</v>
      </c>
      <c r="E197" s="77">
        <f>E198+E199</f>
        <v>85642</v>
      </c>
      <c r="H197" s="21"/>
    </row>
    <row r="198" spans="1:8" ht="14.25">
      <c r="A198" s="7" t="s">
        <v>55</v>
      </c>
      <c r="B198" s="266">
        <v>239</v>
      </c>
      <c r="C198" s="67">
        <v>41544</v>
      </c>
      <c r="D198" s="67">
        <v>41544</v>
      </c>
      <c r="E198" s="102">
        <v>17667</v>
      </c>
      <c r="H198" s="21"/>
    </row>
    <row r="199" spans="1:8" ht="14.25">
      <c r="A199" s="7" t="s">
        <v>56</v>
      </c>
      <c r="B199" s="266">
        <v>282</v>
      </c>
      <c r="C199" s="67">
        <v>69738</v>
      </c>
      <c r="D199" s="67">
        <v>69738</v>
      </c>
      <c r="E199" s="102">
        <v>67975</v>
      </c>
      <c r="H199" s="21"/>
    </row>
    <row r="200" spans="1:8" ht="14.25">
      <c r="A200" s="4"/>
      <c r="B200" s="269"/>
      <c r="C200" s="270"/>
      <c r="D200" s="270"/>
      <c r="E200" s="102"/>
      <c r="H200" s="21"/>
    </row>
    <row r="201" spans="1:8" ht="14.25">
      <c r="A201" s="226" t="s">
        <v>59</v>
      </c>
      <c r="B201" s="269"/>
      <c r="C201" s="198">
        <f>C202+C204+C205+C206+C207+C208+C203</f>
        <v>3943023</v>
      </c>
      <c r="D201" s="198">
        <f>D202+D204+D205+D206+D207+D208+D203</f>
        <v>4585973</v>
      </c>
      <c r="E201" s="198">
        <f>E202+E204+E205+E206+E207+E208+E203</f>
        <v>3943027</v>
      </c>
      <c r="H201" s="21"/>
    </row>
    <row r="202" spans="1:8" ht="15.75" customHeight="1">
      <c r="A202" s="7" t="s">
        <v>153</v>
      </c>
      <c r="B202" s="266">
        <v>311</v>
      </c>
      <c r="C202" s="67">
        <v>891538</v>
      </c>
      <c r="D202" s="67">
        <v>875154</v>
      </c>
      <c r="E202" s="102">
        <v>780747</v>
      </c>
      <c r="H202" s="21"/>
    </row>
    <row r="203" spans="1:8" ht="15.75" customHeight="1">
      <c r="A203" s="7" t="s">
        <v>133</v>
      </c>
      <c r="B203" s="266"/>
      <c r="C203" s="67"/>
      <c r="D203" s="67">
        <v>2646</v>
      </c>
      <c r="E203" s="102">
        <v>2646</v>
      </c>
      <c r="H203" s="21"/>
    </row>
    <row r="204" spans="1:8" ht="14.25">
      <c r="A204" s="7" t="s">
        <v>57</v>
      </c>
      <c r="B204" s="266">
        <v>322</v>
      </c>
      <c r="C204" s="67">
        <v>2382553</v>
      </c>
      <c r="D204" s="67">
        <v>2403948</v>
      </c>
      <c r="E204" s="102">
        <v>2231188</v>
      </c>
      <c r="H204" s="21"/>
    </row>
    <row r="205" spans="1:8" ht="15.75" customHeight="1">
      <c r="A205" s="7" t="s">
        <v>174</v>
      </c>
      <c r="B205" s="266"/>
      <c r="C205" s="67">
        <v>283902</v>
      </c>
      <c r="D205" s="67">
        <v>625090</v>
      </c>
      <c r="E205" s="102">
        <v>381214</v>
      </c>
      <c r="H205" s="21"/>
    </row>
    <row r="206" spans="1:8" ht="14.25">
      <c r="A206" s="7" t="s">
        <v>74</v>
      </c>
      <c r="B206" s="266">
        <v>326</v>
      </c>
      <c r="C206" s="67">
        <v>350893</v>
      </c>
      <c r="D206" s="67">
        <v>345539</v>
      </c>
      <c r="E206" s="102">
        <v>271247</v>
      </c>
      <c r="H206" s="21"/>
    </row>
    <row r="207" spans="1:8" ht="14.25">
      <c r="A207" s="7" t="s">
        <v>174</v>
      </c>
      <c r="B207" s="266"/>
      <c r="C207" s="67"/>
      <c r="D207" s="67"/>
      <c r="E207" s="102"/>
      <c r="H207" s="21"/>
    </row>
    <row r="208" spans="1:8" ht="14.25">
      <c r="A208" s="7" t="s">
        <v>58</v>
      </c>
      <c r="B208" s="266">
        <v>389</v>
      </c>
      <c r="C208" s="67">
        <v>34137</v>
      </c>
      <c r="D208" s="67">
        <v>333596</v>
      </c>
      <c r="E208" s="102">
        <v>275985</v>
      </c>
      <c r="H208" s="21"/>
    </row>
    <row r="209" spans="1:8" ht="14.25">
      <c r="A209" s="226" t="s">
        <v>60</v>
      </c>
      <c r="B209" s="269"/>
      <c r="C209" s="133">
        <f>C210+C212+C211</f>
        <v>141195</v>
      </c>
      <c r="D209" s="133">
        <f>D210+D212+D211</f>
        <v>138641</v>
      </c>
      <c r="E209" s="133">
        <f>E210+E212+E211</f>
        <v>113163</v>
      </c>
      <c r="H209" s="21"/>
    </row>
    <row r="210" spans="1:8" ht="14.25">
      <c r="A210" s="7" t="s">
        <v>61</v>
      </c>
      <c r="B210" s="266">
        <v>431</v>
      </c>
      <c r="C210" s="67">
        <v>37761</v>
      </c>
      <c r="D210" s="67">
        <v>38847</v>
      </c>
      <c r="E210" s="102">
        <v>28369</v>
      </c>
      <c r="H210" s="21"/>
    </row>
    <row r="211" spans="1:8" ht="14.25">
      <c r="A211" s="7" t="s">
        <v>133</v>
      </c>
      <c r="B211" s="266"/>
      <c r="C211" s="67">
        <v>15000</v>
      </c>
      <c r="D211" s="67">
        <v>15000</v>
      </c>
      <c r="E211" s="102">
        <v>0</v>
      </c>
      <c r="H211" s="21"/>
    </row>
    <row r="212" spans="1:8" ht="14.25">
      <c r="A212" s="7" t="s">
        <v>75</v>
      </c>
      <c r="B212" s="266">
        <v>437</v>
      </c>
      <c r="C212" s="67">
        <v>88434</v>
      </c>
      <c r="D212" s="67">
        <v>84794</v>
      </c>
      <c r="E212" s="102">
        <v>84794</v>
      </c>
      <c r="H212" s="21"/>
    </row>
    <row r="213" spans="1:8" ht="14.25">
      <c r="A213" s="226" t="s">
        <v>62</v>
      </c>
      <c r="B213" s="270"/>
      <c r="C213" s="133">
        <f>C214+C215+C216+C217+C218</f>
        <v>287307</v>
      </c>
      <c r="D213" s="133">
        <f>D214+D215+D216+D217+D218</f>
        <v>638396</v>
      </c>
      <c r="E213" s="133">
        <f>E214+E215+E216+E217+E218</f>
        <v>525473</v>
      </c>
      <c r="H213" s="21"/>
    </row>
    <row r="214" spans="1:8" ht="14.25">
      <c r="A214" s="228" t="s">
        <v>218</v>
      </c>
      <c r="B214" s="266">
        <v>530</v>
      </c>
      <c r="C214" s="67"/>
      <c r="D214" s="67">
        <v>126056</v>
      </c>
      <c r="E214" s="74">
        <v>82837</v>
      </c>
      <c r="H214" s="21"/>
    </row>
    <row r="215" spans="1:8" ht="14.25">
      <c r="A215" s="228" t="s">
        <v>63</v>
      </c>
      <c r="B215" s="266">
        <v>532</v>
      </c>
      <c r="C215" s="271"/>
      <c r="D215" s="271">
        <v>107896</v>
      </c>
      <c r="E215" s="102">
        <v>74816</v>
      </c>
      <c r="H215" s="21"/>
    </row>
    <row r="216" spans="1:8" ht="14.25">
      <c r="A216" s="7" t="s">
        <v>64</v>
      </c>
      <c r="B216" s="266">
        <v>540</v>
      </c>
      <c r="C216" s="271">
        <v>286857</v>
      </c>
      <c r="D216" s="271">
        <v>286857</v>
      </c>
      <c r="E216" s="102">
        <v>261216</v>
      </c>
      <c r="H216" s="21"/>
    </row>
    <row r="217" spans="1:8" ht="14.25">
      <c r="A217" s="7" t="s">
        <v>219</v>
      </c>
      <c r="B217" s="266">
        <v>550</v>
      </c>
      <c r="C217" s="271"/>
      <c r="D217" s="271">
        <v>39000</v>
      </c>
      <c r="E217" s="102">
        <v>28257</v>
      </c>
      <c r="H217" s="21"/>
    </row>
    <row r="218" spans="1:8" ht="15">
      <c r="A218" s="7" t="s">
        <v>65</v>
      </c>
      <c r="B218" s="266">
        <v>589</v>
      </c>
      <c r="C218" s="272">
        <v>450</v>
      </c>
      <c r="D218" s="272">
        <v>78587</v>
      </c>
      <c r="E218" s="102">
        <v>78347</v>
      </c>
      <c r="H218" s="260"/>
    </row>
    <row r="219" spans="1:8" ht="15">
      <c r="A219" s="226" t="s">
        <v>66</v>
      </c>
      <c r="B219" s="269"/>
      <c r="C219" s="198">
        <f>C220+C221+C222+C223+C224</f>
        <v>440232</v>
      </c>
      <c r="D219" s="198">
        <f>D220+D221+D222+D223+D224</f>
        <v>556559</v>
      </c>
      <c r="E219" s="198">
        <f>E220+E221+E222+E223+E224</f>
        <v>534176</v>
      </c>
      <c r="H219" s="260"/>
    </row>
    <row r="220" spans="1:8" ht="15">
      <c r="A220" s="228" t="s">
        <v>166</v>
      </c>
      <c r="B220" s="266">
        <v>713</v>
      </c>
      <c r="C220" s="67">
        <v>0</v>
      </c>
      <c r="D220" s="67">
        <v>4349</v>
      </c>
      <c r="E220" s="135">
        <v>4349</v>
      </c>
      <c r="H220" s="260"/>
    </row>
    <row r="221" spans="1:8" ht="12.75" customHeight="1">
      <c r="A221" s="7" t="s">
        <v>67</v>
      </c>
      <c r="B221" s="266">
        <v>738</v>
      </c>
      <c r="C221" s="67">
        <v>226560</v>
      </c>
      <c r="D221" s="67">
        <v>226560</v>
      </c>
      <c r="E221" s="102">
        <v>226560</v>
      </c>
      <c r="H221" s="21"/>
    </row>
    <row r="222" spans="1:8" ht="12.75" customHeight="1">
      <c r="A222" s="7" t="s">
        <v>68</v>
      </c>
      <c r="B222" s="266">
        <v>739</v>
      </c>
      <c r="C222" s="67">
        <v>210672</v>
      </c>
      <c r="D222" s="67">
        <v>298004</v>
      </c>
      <c r="E222" s="102">
        <v>276164</v>
      </c>
      <c r="H222" s="21"/>
    </row>
    <row r="223" spans="1:8" ht="12.75" customHeight="1">
      <c r="A223" s="7" t="s">
        <v>119</v>
      </c>
      <c r="B223" s="266"/>
      <c r="C223" s="67"/>
      <c r="D223" s="67">
        <v>24646</v>
      </c>
      <c r="E223" s="102">
        <v>24103</v>
      </c>
      <c r="H223" s="21"/>
    </row>
    <row r="224" spans="1:8" ht="12.75" customHeight="1">
      <c r="A224" s="7" t="s">
        <v>205</v>
      </c>
      <c r="B224" s="266">
        <v>759</v>
      </c>
      <c r="C224" s="67">
        <v>3000</v>
      </c>
      <c r="D224" s="67">
        <v>3000</v>
      </c>
      <c r="E224" s="102">
        <v>3000</v>
      </c>
      <c r="H224" s="21"/>
    </row>
    <row r="225" spans="1:8" ht="12.75" customHeight="1">
      <c r="A225" s="4" t="s">
        <v>154</v>
      </c>
      <c r="B225" s="269"/>
      <c r="C225" s="133">
        <f>C226+C227</f>
        <v>0</v>
      </c>
      <c r="D225" s="133">
        <f>D226+D227</f>
        <v>70557</v>
      </c>
      <c r="E225" s="77">
        <f>E226+E227</f>
        <v>70557</v>
      </c>
      <c r="H225" s="21"/>
    </row>
    <row r="226" spans="1:5" ht="12.75">
      <c r="A226" s="7" t="s">
        <v>186</v>
      </c>
      <c r="B226" s="266">
        <v>849</v>
      </c>
      <c r="C226" s="89"/>
      <c r="D226" s="273">
        <v>70557</v>
      </c>
      <c r="E226" s="102">
        <v>70557</v>
      </c>
    </row>
    <row r="227" spans="1:5" ht="13.5" thickBot="1">
      <c r="A227" s="7" t="s">
        <v>187</v>
      </c>
      <c r="B227" s="266">
        <v>898</v>
      </c>
      <c r="C227" s="89"/>
      <c r="D227" s="273">
        <v>0</v>
      </c>
      <c r="E227" s="102">
        <v>0</v>
      </c>
    </row>
    <row r="228" spans="1:6" ht="15.75" customHeight="1" thickBot="1">
      <c r="A228" s="8" t="s">
        <v>34</v>
      </c>
      <c r="B228" s="274"/>
      <c r="C228" s="142">
        <f>C193+C197+C201+C209+C213+C219+C225</f>
        <v>5581330</v>
      </c>
      <c r="D228" s="142">
        <f>D193+D197+D201+D209+D213+D219+D225</f>
        <v>6851000</v>
      </c>
      <c r="E228" s="142">
        <f>E193+E197+E201+E209+E213+E219+E225</f>
        <v>6021629</v>
      </c>
      <c r="F228" s="246"/>
    </row>
    <row r="229" spans="1:5" ht="15.75" customHeight="1">
      <c r="A229" s="10"/>
      <c r="B229" s="87"/>
      <c r="C229" s="87"/>
      <c r="D229" s="62"/>
      <c r="E229" s="105"/>
    </row>
    <row r="230" spans="1:5" ht="15.75" customHeight="1">
      <c r="A230" s="10"/>
      <c r="B230" s="87"/>
      <c r="C230" s="87"/>
      <c r="D230" s="62"/>
      <c r="E230" s="62"/>
    </row>
    <row r="231" spans="1:5" ht="15.75" customHeight="1">
      <c r="A231" s="10"/>
      <c r="B231" s="87"/>
      <c r="C231" s="87"/>
      <c r="D231" s="62"/>
      <c r="E231" s="105"/>
    </row>
    <row r="232" spans="1:5" ht="15.75" customHeight="1">
      <c r="A232" s="10"/>
      <c r="B232" s="87"/>
      <c r="C232" s="87"/>
      <c r="D232" s="62"/>
      <c r="E232" s="105"/>
    </row>
    <row r="233" spans="1:5" ht="15.75" customHeight="1">
      <c r="A233" s="10"/>
      <c r="B233" s="87"/>
      <c r="C233" s="87"/>
      <c r="D233" s="62"/>
      <c r="E233" s="105"/>
    </row>
    <row r="234" spans="1:5" ht="15.75" customHeight="1">
      <c r="A234" s="10"/>
      <c r="B234" s="87"/>
      <c r="C234" s="87"/>
      <c r="D234" s="62"/>
      <c r="E234" s="105"/>
    </row>
    <row r="235" spans="1:5" ht="15.75" customHeight="1">
      <c r="A235" s="10"/>
      <c r="B235" s="87"/>
      <c r="C235" s="87"/>
      <c r="D235" s="62"/>
      <c r="E235" s="105"/>
    </row>
    <row r="236" spans="1:5" ht="15.75" customHeight="1">
      <c r="A236" s="10"/>
      <c r="B236" s="87"/>
      <c r="C236" s="87"/>
      <c r="D236" s="62"/>
      <c r="E236" s="105"/>
    </row>
    <row r="237" spans="1:5" ht="15.75" customHeight="1">
      <c r="A237" s="10"/>
      <c r="B237" s="87"/>
      <c r="C237" s="87"/>
      <c r="D237" s="62"/>
      <c r="E237" s="105"/>
    </row>
    <row r="238" spans="1:5" ht="15.75" customHeight="1">
      <c r="A238" s="10"/>
      <c r="B238" s="87"/>
      <c r="C238" s="87"/>
      <c r="D238" s="62"/>
      <c r="E238" s="105"/>
    </row>
    <row r="239" spans="1:5" ht="15.75" customHeight="1">
      <c r="A239" s="10"/>
      <c r="B239" s="87"/>
      <c r="C239" s="87"/>
      <c r="D239" s="62"/>
      <c r="E239" s="105"/>
    </row>
    <row r="240" spans="1:5" ht="15.75" customHeight="1">
      <c r="A240" s="10"/>
      <c r="B240" s="87"/>
      <c r="C240" s="87"/>
      <c r="D240" s="62"/>
      <c r="E240" s="105"/>
    </row>
    <row r="241" spans="1:5" ht="15.75" customHeight="1">
      <c r="A241" s="10"/>
      <c r="B241" s="87"/>
      <c r="C241" s="87"/>
      <c r="D241" s="62"/>
      <c r="E241" s="105"/>
    </row>
    <row r="242" spans="1:5" ht="15.75" customHeight="1">
      <c r="A242" s="10"/>
      <c r="B242" s="87"/>
      <c r="C242" s="87"/>
      <c r="D242" s="62"/>
      <c r="E242" s="105"/>
    </row>
    <row r="243" spans="1:5" ht="15.75" customHeight="1">
      <c r="A243" s="10"/>
      <c r="B243" s="87"/>
      <c r="C243" s="87"/>
      <c r="D243" s="62"/>
      <c r="E243" s="105">
        <v>5</v>
      </c>
    </row>
    <row r="244" spans="1:5" ht="15.75" customHeight="1" thickBot="1">
      <c r="A244" s="10"/>
      <c r="B244" s="87"/>
      <c r="C244" s="87"/>
      <c r="D244" s="62"/>
      <c r="E244" s="105"/>
    </row>
    <row r="245" spans="1:5" ht="12.75" customHeight="1">
      <c r="A245" s="219" t="s">
        <v>44</v>
      </c>
      <c r="B245" s="256" t="s">
        <v>32</v>
      </c>
      <c r="C245" s="219" t="s">
        <v>163</v>
      </c>
      <c r="D245" s="237" t="s">
        <v>129</v>
      </c>
      <c r="E245" s="219" t="s">
        <v>192</v>
      </c>
    </row>
    <row r="246" spans="1:5" ht="15.75" customHeight="1" thickBot="1">
      <c r="A246" s="220" t="s">
        <v>71</v>
      </c>
      <c r="B246" s="257" t="s">
        <v>33</v>
      </c>
      <c r="C246" s="220" t="s">
        <v>209</v>
      </c>
      <c r="D246" s="220" t="s">
        <v>209</v>
      </c>
      <c r="E246" s="220" t="s">
        <v>209</v>
      </c>
    </row>
    <row r="247" spans="1:5" ht="13.5" thickBot="1">
      <c r="A247" s="221">
        <v>1</v>
      </c>
      <c r="B247" s="222">
        <v>2</v>
      </c>
      <c r="C247" s="223">
        <v>3</v>
      </c>
      <c r="D247" s="223">
        <v>4</v>
      </c>
      <c r="E247" s="223">
        <v>5</v>
      </c>
    </row>
    <row r="248" spans="1:5" ht="15.75">
      <c r="A248" s="168" t="s">
        <v>28</v>
      </c>
      <c r="B248" s="275"/>
      <c r="C248" s="276"/>
      <c r="D248" s="276"/>
      <c r="E248" s="110"/>
    </row>
    <row r="249" spans="1:5" ht="12.75">
      <c r="A249" s="263" t="s">
        <v>52</v>
      </c>
      <c r="B249" s="277"/>
      <c r="C249" s="278">
        <f>C250+C251</f>
        <v>803700</v>
      </c>
      <c r="D249" s="278">
        <f>D250+D251</f>
        <v>808367</v>
      </c>
      <c r="E249" s="279">
        <f>E250+E251</f>
        <v>965023</v>
      </c>
    </row>
    <row r="250" spans="1:5" ht="12.75">
      <c r="A250" s="6" t="s">
        <v>53</v>
      </c>
      <c r="B250" s="89">
        <v>122</v>
      </c>
      <c r="C250" s="40">
        <v>647000</v>
      </c>
      <c r="D250" s="40">
        <v>651667</v>
      </c>
      <c r="E250" s="111">
        <v>811239</v>
      </c>
    </row>
    <row r="251" spans="1:5" ht="12.75">
      <c r="A251" s="7" t="s">
        <v>72</v>
      </c>
      <c r="B251" s="89">
        <v>123</v>
      </c>
      <c r="C251" s="40">
        <v>156700</v>
      </c>
      <c r="D251" s="40">
        <v>156700</v>
      </c>
      <c r="E251" s="111">
        <v>153784</v>
      </c>
    </row>
    <row r="252" spans="1:5" ht="12.75">
      <c r="A252" s="226" t="s">
        <v>59</v>
      </c>
      <c r="B252" s="270"/>
      <c r="C252" s="280">
        <f>C253+C254</f>
        <v>437000</v>
      </c>
      <c r="D252" s="280">
        <f>D253+D254</f>
        <v>437000</v>
      </c>
      <c r="E252" s="280">
        <f>E253+E254</f>
        <v>410861</v>
      </c>
    </row>
    <row r="253" spans="1:5" ht="12.75">
      <c r="A253" s="7" t="s">
        <v>73</v>
      </c>
      <c r="B253" s="89">
        <v>311</v>
      </c>
      <c r="C253" s="40">
        <v>360000</v>
      </c>
      <c r="D253" s="40">
        <v>360000</v>
      </c>
      <c r="E253" s="111">
        <v>344997</v>
      </c>
    </row>
    <row r="254" spans="1:5" ht="12.75">
      <c r="A254" s="7" t="s">
        <v>76</v>
      </c>
      <c r="B254" s="89">
        <v>337</v>
      </c>
      <c r="C254" s="40">
        <v>77000</v>
      </c>
      <c r="D254" s="40">
        <v>77000</v>
      </c>
      <c r="E254" s="111">
        <v>65864</v>
      </c>
    </row>
    <row r="255" spans="1:5" ht="12.75">
      <c r="A255" s="226" t="s">
        <v>60</v>
      </c>
      <c r="B255" s="270"/>
      <c r="C255" s="280">
        <f>C256</f>
        <v>50000</v>
      </c>
      <c r="D255" s="280">
        <f>D256</f>
        <v>50000</v>
      </c>
      <c r="E255" s="198">
        <f>E256</f>
        <v>20000</v>
      </c>
    </row>
    <row r="256" spans="1:5" ht="12.75">
      <c r="A256" s="7" t="s">
        <v>77</v>
      </c>
      <c r="B256" s="89">
        <v>412</v>
      </c>
      <c r="C256" s="40">
        <v>50000</v>
      </c>
      <c r="D256" s="40">
        <v>50000</v>
      </c>
      <c r="E256" s="111">
        <v>20000</v>
      </c>
    </row>
    <row r="257" spans="1:5" ht="12.75">
      <c r="A257" s="226" t="s">
        <v>62</v>
      </c>
      <c r="B257" s="270"/>
      <c r="C257" s="280">
        <f>C258+C259+C260</f>
        <v>84500</v>
      </c>
      <c r="D257" s="280">
        <f>D258+D259+D260</f>
        <v>84500</v>
      </c>
      <c r="E257" s="280">
        <f>E258+E259+E260</f>
        <v>83595</v>
      </c>
    </row>
    <row r="258" spans="1:5" ht="12.75">
      <c r="A258" s="228" t="s">
        <v>167</v>
      </c>
      <c r="B258" s="89">
        <v>524</v>
      </c>
      <c r="C258" s="40">
        <v>0</v>
      </c>
      <c r="D258" s="40">
        <v>0</v>
      </c>
      <c r="E258" s="208">
        <v>0</v>
      </c>
    </row>
    <row r="259" spans="1:5" ht="12.75">
      <c r="A259" s="7" t="s">
        <v>78</v>
      </c>
      <c r="B259" s="89">
        <v>525</v>
      </c>
      <c r="C259" s="40">
        <v>54500</v>
      </c>
      <c r="D259" s="40">
        <v>54500</v>
      </c>
      <c r="E259" s="111">
        <v>61425</v>
      </c>
    </row>
    <row r="260" spans="1:5" ht="12.75">
      <c r="A260" s="7" t="s">
        <v>63</v>
      </c>
      <c r="B260" s="89">
        <v>532</v>
      </c>
      <c r="C260" s="40">
        <v>30000</v>
      </c>
      <c r="D260" s="40">
        <v>30000</v>
      </c>
      <c r="E260" s="111">
        <v>22170</v>
      </c>
    </row>
    <row r="261" spans="1:5" ht="12.75">
      <c r="A261" s="226" t="s">
        <v>126</v>
      </c>
      <c r="B261" s="270"/>
      <c r="C261" s="280">
        <f>C262+C263+C264+C265+C266+C267+C268</f>
        <v>1046910</v>
      </c>
      <c r="D261" s="280">
        <f>D262+D263+D264+D265+D266+D267+D268</f>
        <v>1023219</v>
      </c>
      <c r="E261" s="280">
        <f>E262+E263+E264+E265+E266+E267+E268</f>
        <v>1025375</v>
      </c>
    </row>
    <row r="262" spans="1:5" ht="12.75">
      <c r="A262" s="7" t="s">
        <v>82</v>
      </c>
      <c r="B262" s="89">
        <v>603</v>
      </c>
      <c r="C262" s="40">
        <v>10000</v>
      </c>
      <c r="D262" s="40">
        <v>10000</v>
      </c>
      <c r="E262" s="111">
        <v>829</v>
      </c>
    </row>
    <row r="263" spans="1:5" ht="12.75">
      <c r="A263" s="7" t="s">
        <v>79</v>
      </c>
      <c r="B263" s="89">
        <v>604</v>
      </c>
      <c r="C263" s="40">
        <v>140000</v>
      </c>
      <c r="D263" s="40">
        <v>110000</v>
      </c>
      <c r="E263" s="111">
        <v>114009</v>
      </c>
    </row>
    <row r="264" spans="1:5" ht="12.75">
      <c r="A264" s="7" t="s">
        <v>127</v>
      </c>
      <c r="B264" s="89">
        <v>606</v>
      </c>
      <c r="C264" s="40">
        <v>70000</v>
      </c>
      <c r="D264" s="40">
        <v>70000</v>
      </c>
      <c r="E264" s="111">
        <v>33738</v>
      </c>
    </row>
    <row r="265" spans="1:5" ht="12.75">
      <c r="A265" s="7" t="s">
        <v>83</v>
      </c>
      <c r="B265" s="89">
        <v>619</v>
      </c>
      <c r="C265" s="40">
        <v>20000</v>
      </c>
      <c r="D265" s="40">
        <v>20000</v>
      </c>
      <c r="E265" s="111">
        <v>32344</v>
      </c>
    </row>
    <row r="266" spans="1:5" ht="12.75">
      <c r="A266" s="7" t="s">
        <v>80</v>
      </c>
      <c r="B266" s="89">
        <v>622</v>
      </c>
      <c r="C266" s="40">
        <v>60000</v>
      </c>
      <c r="D266" s="40">
        <v>66519</v>
      </c>
      <c r="E266" s="111">
        <v>135290</v>
      </c>
    </row>
    <row r="267" spans="1:5" ht="12.75">
      <c r="A267" s="7" t="s">
        <v>81</v>
      </c>
      <c r="B267" s="89">
        <v>623</v>
      </c>
      <c r="C267" s="40">
        <v>540210</v>
      </c>
      <c r="D267" s="40">
        <v>540210</v>
      </c>
      <c r="E267" s="111">
        <v>517603</v>
      </c>
    </row>
    <row r="268" spans="1:5" ht="12.75">
      <c r="A268" s="7" t="s">
        <v>191</v>
      </c>
      <c r="B268" s="89">
        <v>629</v>
      </c>
      <c r="C268" s="40">
        <v>206700</v>
      </c>
      <c r="D268" s="40">
        <v>206490</v>
      </c>
      <c r="E268" s="111">
        <v>191562</v>
      </c>
    </row>
    <row r="269" spans="1:5" ht="12.75">
      <c r="A269" s="226" t="s">
        <v>66</v>
      </c>
      <c r="B269" s="270"/>
      <c r="C269" s="280">
        <f>C270+C271+C272+C273+C274</f>
        <v>241350</v>
      </c>
      <c r="D269" s="280">
        <f>D270+D271+D272+D273+D274</f>
        <v>244752</v>
      </c>
      <c r="E269" s="280">
        <f>E270+E271+E272+E273+E274</f>
        <v>319414</v>
      </c>
    </row>
    <row r="270" spans="1:5" ht="12.75">
      <c r="A270" s="7" t="s">
        <v>84</v>
      </c>
      <c r="B270" s="89">
        <v>714</v>
      </c>
      <c r="C270" s="40">
        <v>54600</v>
      </c>
      <c r="D270" s="40">
        <v>54600</v>
      </c>
      <c r="E270" s="111">
        <v>65101</v>
      </c>
    </row>
    <row r="271" spans="1:5" ht="12.75">
      <c r="A271" s="7" t="s">
        <v>188</v>
      </c>
      <c r="B271" s="89">
        <v>740</v>
      </c>
      <c r="C271" s="40">
        <v>52300</v>
      </c>
      <c r="D271" s="40">
        <v>52300</v>
      </c>
      <c r="E271" s="111">
        <v>23048</v>
      </c>
    </row>
    <row r="272" spans="1:5" ht="12.75">
      <c r="A272" s="7" t="s">
        <v>89</v>
      </c>
      <c r="B272" s="89">
        <v>741</v>
      </c>
      <c r="C272" s="40">
        <v>14400</v>
      </c>
      <c r="D272" s="40">
        <v>14400</v>
      </c>
      <c r="E272" s="111">
        <v>13200</v>
      </c>
    </row>
    <row r="273" spans="1:5" ht="12.75">
      <c r="A273" s="7" t="s">
        <v>85</v>
      </c>
      <c r="B273" s="89">
        <v>745</v>
      </c>
      <c r="C273" s="40">
        <v>35000</v>
      </c>
      <c r="D273" s="40">
        <v>35000</v>
      </c>
      <c r="E273" s="111">
        <v>26628</v>
      </c>
    </row>
    <row r="274" spans="1:5" ht="12.75">
      <c r="A274" s="7" t="s">
        <v>86</v>
      </c>
      <c r="B274" s="89">
        <v>759</v>
      </c>
      <c r="C274" s="40">
        <v>85050</v>
      </c>
      <c r="D274" s="40">
        <v>88452</v>
      </c>
      <c r="E274" s="111">
        <v>191437</v>
      </c>
    </row>
    <row r="275" spans="1:5" ht="12.75">
      <c r="A275" s="226" t="s">
        <v>69</v>
      </c>
      <c r="B275" s="270"/>
      <c r="C275" s="280">
        <f>C276+C277+C278+C279</f>
        <v>348368</v>
      </c>
      <c r="D275" s="280">
        <f>D276+D277+D278+D279</f>
        <v>388368</v>
      </c>
      <c r="E275" s="280">
        <f>E276+E277+E278+E279</f>
        <v>364042</v>
      </c>
    </row>
    <row r="276" spans="1:5" ht="12.75">
      <c r="A276" s="7" t="s">
        <v>88</v>
      </c>
      <c r="B276" s="89">
        <v>831</v>
      </c>
      <c r="C276" s="40">
        <v>10000</v>
      </c>
      <c r="D276" s="40">
        <v>10000</v>
      </c>
      <c r="E276" s="111">
        <v>6530</v>
      </c>
    </row>
    <row r="277" spans="1:5" ht="12.75">
      <c r="A277" s="7" t="s">
        <v>128</v>
      </c>
      <c r="B277" s="89">
        <v>832</v>
      </c>
      <c r="C277" s="40">
        <v>92068</v>
      </c>
      <c r="D277" s="40">
        <v>92068</v>
      </c>
      <c r="E277" s="111">
        <v>67520</v>
      </c>
    </row>
    <row r="278" spans="1:5" ht="12.75">
      <c r="A278" s="7" t="s">
        <v>50</v>
      </c>
      <c r="B278" s="89">
        <v>878</v>
      </c>
      <c r="C278" s="40">
        <v>9600</v>
      </c>
      <c r="D278" s="40">
        <v>9600</v>
      </c>
      <c r="E278" s="111">
        <v>8006</v>
      </c>
    </row>
    <row r="279" spans="1:5" ht="12.75">
      <c r="A279" s="7" t="s">
        <v>70</v>
      </c>
      <c r="B279" s="89">
        <v>898</v>
      </c>
      <c r="C279" s="90">
        <v>236700</v>
      </c>
      <c r="D279" s="90">
        <v>276700</v>
      </c>
      <c r="E279" s="111">
        <v>281986</v>
      </c>
    </row>
    <row r="280" spans="1:5" ht="12.75">
      <c r="A280" s="4" t="s">
        <v>189</v>
      </c>
      <c r="B280" s="270"/>
      <c r="C280" s="280">
        <f>C281+C282</f>
        <v>7700</v>
      </c>
      <c r="D280" s="280">
        <f>D281+D282</f>
        <v>7700</v>
      </c>
      <c r="E280" s="198">
        <f>E281+E282</f>
        <v>1387</v>
      </c>
    </row>
    <row r="281" spans="1:5" ht="12.75">
      <c r="A281" s="7" t="s">
        <v>87</v>
      </c>
      <c r="B281" s="89">
        <v>910</v>
      </c>
      <c r="C281" s="90">
        <v>7700</v>
      </c>
      <c r="D281" s="90">
        <v>7200</v>
      </c>
      <c r="E281" s="111">
        <v>1387</v>
      </c>
    </row>
    <row r="282" spans="1:5" ht="12.75">
      <c r="A282" s="7" t="s">
        <v>155</v>
      </c>
      <c r="B282" s="89">
        <v>997</v>
      </c>
      <c r="C282" s="90">
        <v>0</v>
      </c>
      <c r="D282" s="90">
        <v>500</v>
      </c>
      <c r="E282" s="111">
        <v>0</v>
      </c>
    </row>
    <row r="283" spans="1:5" ht="12.75">
      <c r="A283" s="4" t="s">
        <v>49</v>
      </c>
      <c r="B283" s="270"/>
      <c r="C283" s="281">
        <v>1389119</v>
      </c>
      <c r="D283" s="281">
        <v>3109039</v>
      </c>
      <c r="E283" s="180">
        <v>1573461</v>
      </c>
    </row>
    <row r="284" spans="1:5" ht="12.75">
      <c r="A284" s="4" t="s">
        <v>36</v>
      </c>
      <c r="B284" s="270"/>
      <c r="C284" s="280">
        <f>C285+C286+C287+C288</f>
        <v>200700</v>
      </c>
      <c r="D284" s="280">
        <f>D285+D286+D287+D288</f>
        <v>352734</v>
      </c>
      <c r="E284" s="280">
        <f>E285+E286+E287+E288</f>
        <v>349697</v>
      </c>
    </row>
    <row r="285" spans="1:5" ht="12.75">
      <c r="A285" s="6" t="s">
        <v>53</v>
      </c>
      <c r="B285" s="89">
        <v>122</v>
      </c>
      <c r="C285" s="40">
        <v>151000</v>
      </c>
      <c r="D285" s="40">
        <v>303034</v>
      </c>
      <c r="E285" s="111">
        <v>299352</v>
      </c>
    </row>
    <row r="286" spans="1:5" ht="12.75">
      <c r="A286" s="7" t="s">
        <v>57</v>
      </c>
      <c r="B286" s="89">
        <v>322</v>
      </c>
      <c r="C286" s="40">
        <v>24700</v>
      </c>
      <c r="D286" s="40">
        <v>24700</v>
      </c>
      <c r="E286" s="111">
        <v>24700</v>
      </c>
    </row>
    <row r="287" spans="1:5" ht="12.75">
      <c r="A287" s="7" t="s">
        <v>221</v>
      </c>
      <c r="B287" s="89">
        <v>589</v>
      </c>
      <c r="C287" s="40">
        <v>0</v>
      </c>
      <c r="D287" s="40">
        <v>0</v>
      </c>
      <c r="E287" s="111">
        <v>645</v>
      </c>
    </row>
    <row r="288" spans="1:5" ht="12.75">
      <c r="A288" s="7" t="s">
        <v>220</v>
      </c>
      <c r="B288" s="89">
        <v>739</v>
      </c>
      <c r="C288" s="40">
        <v>25000</v>
      </c>
      <c r="D288" s="40">
        <v>25000</v>
      </c>
      <c r="E288" s="111">
        <v>25000</v>
      </c>
    </row>
    <row r="289" spans="1:5" ht="12.75">
      <c r="A289" s="4" t="s">
        <v>90</v>
      </c>
      <c r="B289" s="270"/>
      <c r="C289" s="281">
        <v>29000</v>
      </c>
      <c r="D289" s="281">
        <v>26618</v>
      </c>
      <c r="E289" s="279">
        <v>26618</v>
      </c>
    </row>
    <row r="290" spans="1:5" ht="13.5" thickBot="1">
      <c r="A290" s="17" t="s">
        <v>190</v>
      </c>
      <c r="B290" s="282">
        <v>998</v>
      </c>
      <c r="C290" s="283">
        <v>167034</v>
      </c>
      <c r="D290" s="283">
        <v>0</v>
      </c>
      <c r="E290" s="284">
        <v>0</v>
      </c>
    </row>
    <row r="291" spans="1:6" ht="15.75" customHeight="1" thickBot="1">
      <c r="A291" s="8" t="s">
        <v>35</v>
      </c>
      <c r="B291" s="285"/>
      <c r="C291" s="217">
        <f>C249+C252+C255+C257+C261+C269+C275+C280+C283+C284+C289+C290</f>
        <v>4805381</v>
      </c>
      <c r="D291" s="217">
        <f>D249+D252+D255+D257+D261+D269+D275+D280+D283+D284+D289+D290</f>
        <v>6532297</v>
      </c>
      <c r="E291" s="217">
        <f>E249+E252+E255+E257+E261+E269+E275+E280+E283+E284+E289+E290</f>
        <v>5139473</v>
      </c>
      <c r="F291" s="246"/>
    </row>
    <row r="292" spans="1:5" ht="16.5" customHeight="1">
      <c r="A292" s="10"/>
      <c r="B292" s="286"/>
      <c r="C292" s="286"/>
      <c r="D292" s="62"/>
      <c r="E292" s="295"/>
    </row>
    <row r="293" spans="1:7" ht="18.75" customHeight="1">
      <c r="A293" s="287"/>
      <c r="B293" s="288"/>
      <c r="C293" s="289"/>
      <c r="D293" s="290"/>
      <c r="E293" s="290"/>
      <c r="F293" s="291"/>
      <c r="G293" s="294"/>
    </row>
    <row r="294" spans="1:7" ht="15" customHeight="1">
      <c r="A294" s="287"/>
      <c r="B294" s="287"/>
      <c r="C294" s="289"/>
      <c r="D294" s="291"/>
      <c r="E294" s="15"/>
      <c r="F294" s="15"/>
      <c r="G294" s="294"/>
    </row>
    <row r="295" spans="1:7" ht="21.75" customHeight="1">
      <c r="A295" s="292" t="s">
        <v>160</v>
      </c>
      <c r="B295" s="292"/>
      <c r="C295" s="104"/>
      <c r="D295" s="293"/>
      <c r="E295" s="15"/>
      <c r="F295" s="15"/>
      <c r="G295" s="294"/>
    </row>
    <row r="296" spans="1:4" ht="21.75" customHeight="1">
      <c r="A296" s="10" t="s">
        <v>161</v>
      </c>
      <c r="B296" s="286" t="s">
        <v>162</v>
      </c>
      <c r="C296" s="286"/>
      <c r="D296" s="62"/>
    </row>
    <row r="308" ht="12.75">
      <c r="E308" s="105">
        <v>6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Nikolinka Ganewa</cp:lastModifiedBy>
  <cp:lastPrinted>2017-08-01T08:46:11Z</cp:lastPrinted>
  <dcterms:created xsi:type="dcterms:W3CDTF">2005-02-25T12:10:02Z</dcterms:created>
  <dcterms:modified xsi:type="dcterms:W3CDTF">2017-08-01T08:47:27Z</dcterms:modified>
  <cp:category/>
  <cp:version/>
  <cp:contentType/>
  <cp:contentStatus/>
</cp:coreProperties>
</file>